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testing_demodocs\"/>
    </mc:Choice>
  </mc:AlternateContent>
  <bookViews>
    <workbookView xWindow="0" yWindow="0" windowWidth="38400" windowHeight="1959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/>
  <c r="C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C5" i="1" l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C12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</calcChain>
</file>

<file path=xl/sharedStrings.xml><?xml version="1.0" encoding="utf-8"?>
<sst xmlns="http://schemas.openxmlformats.org/spreadsheetml/2006/main" count="16" uniqueCount="16">
  <si>
    <t xml:space="preserve">         KODIAK Excel</t>
  </si>
  <si>
    <t>Type</t>
  </si>
  <si>
    <t>COD</t>
  </si>
  <si>
    <t>Country</t>
  </si>
  <si>
    <t>IS</t>
  </si>
  <si>
    <t>Fish Prices</t>
  </si>
  <si>
    <t>Sources</t>
  </si>
  <si>
    <t>RSF</t>
  </si>
  <si>
    <t>Size</t>
  </si>
  <si>
    <t>l</t>
  </si>
  <si>
    <t>Today</t>
  </si>
  <si>
    <t>Last</t>
  </si>
  <si>
    <t>..</t>
  </si>
  <si>
    <t>Date</t>
  </si>
  <si>
    <t>Catch    (Tn.)</t>
  </si>
  <si>
    <t>Price    (ISK/Kg.)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</si>
</sst>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Price and Catch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Sheet1!$C$10</c:f>
              <c:strCache>
                <c:ptCount val="1"/>
                <c:pt idx="0">
                  <c:v>Price    (ISK/Kg.)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Sheet1!$B$11:$B$48</c:f>
              <c:numCache>
                <c:formatCode>m/d/yyyy</c:formatCode>
                <c:ptCount val="38"/>
                <c:pt idx="0">
                  <c:v>42173</c:v>
                </c:pt>
                <c:pt idx="1">
                  <c:v>42171</c:v>
                </c:pt>
                <c:pt idx="2">
                  <c:v>42170</c:v>
                </c:pt>
                <c:pt idx="3">
                  <c:v>42167</c:v>
                </c:pt>
                <c:pt idx="4">
                  <c:v>42166</c:v>
                </c:pt>
                <c:pt idx="5">
                  <c:v>42165</c:v>
                </c:pt>
                <c:pt idx="6">
                  <c:v>42164</c:v>
                </c:pt>
                <c:pt idx="7">
                  <c:v>42163</c:v>
                </c:pt>
                <c:pt idx="8">
                  <c:v>42160</c:v>
                </c:pt>
                <c:pt idx="9">
                  <c:v>42159</c:v>
                </c:pt>
                <c:pt idx="10">
                  <c:v>42158</c:v>
                </c:pt>
                <c:pt idx="11">
                  <c:v>42157</c:v>
                </c:pt>
                <c:pt idx="12">
                  <c:v>42156</c:v>
                </c:pt>
                <c:pt idx="13">
                  <c:v>42153</c:v>
                </c:pt>
                <c:pt idx="14">
                  <c:v>42152</c:v>
                </c:pt>
                <c:pt idx="15">
                  <c:v>42151</c:v>
                </c:pt>
                <c:pt idx="16">
                  <c:v>42150</c:v>
                </c:pt>
                <c:pt idx="17">
                  <c:v>42146</c:v>
                </c:pt>
                <c:pt idx="18">
                  <c:v>42145</c:v>
                </c:pt>
                <c:pt idx="19">
                  <c:v>42144</c:v>
                </c:pt>
                <c:pt idx="20">
                  <c:v>42143</c:v>
                </c:pt>
                <c:pt idx="21">
                  <c:v>42142</c:v>
                </c:pt>
                <c:pt idx="22">
                  <c:v>42139</c:v>
                </c:pt>
                <c:pt idx="23">
                  <c:v>42137</c:v>
                </c:pt>
                <c:pt idx="24">
                  <c:v>42136</c:v>
                </c:pt>
                <c:pt idx="25">
                  <c:v>42135</c:v>
                </c:pt>
                <c:pt idx="26">
                  <c:v>42132</c:v>
                </c:pt>
                <c:pt idx="27">
                  <c:v>42131</c:v>
                </c:pt>
                <c:pt idx="28">
                  <c:v>42130</c:v>
                </c:pt>
                <c:pt idx="29">
                  <c:v>42129</c:v>
                </c:pt>
                <c:pt idx="30">
                  <c:v>42128</c:v>
                </c:pt>
                <c:pt idx="31">
                  <c:v>42124</c:v>
                </c:pt>
                <c:pt idx="32">
                  <c:v>42123</c:v>
                </c:pt>
                <c:pt idx="33">
                  <c:v>42122</c:v>
                </c:pt>
                <c:pt idx="34">
                  <c:v>42121</c:v>
                </c:pt>
                <c:pt idx="35">
                  <c:v>42118</c:v>
                </c:pt>
                <c:pt idx="36">
                  <c:v>42116</c:v>
                </c:pt>
                <c:pt idx="37">
                  <c:v>42115</c:v>
                </c:pt>
              </c:numCache>
            </c:numRef>
          </c:cat>
          <c:val>
            <c:numRef>
              <c:f>Sheet1!$C$11:$C$48</c:f>
              <c:numCache>
                <c:formatCode>#,##0.0</c:formatCode>
                <c:ptCount val="38"/>
                <c:pt idx="0">
                  <c:v>0</c:v>
                </c:pt>
                <c:pt idx="1">
                  <c:v>302.47355920000001</c:v>
                </c:pt>
                <c:pt idx="2">
                  <c:v>312.56728909999998</c:v>
                </c:pt>
                <c:pt idx="3">
                  <c:v>343.32301699999999</c:v>
                </c:pt>
                <c:pt idx="4">
                  <c:v>386.17407270000001</c:v>
                </c:pt>
                <c:pt idx="5">
                  <c:v>381.6492576</c:v>
                </c:pt>
                <c:pt idx="6">
                  <c:v>458.56662510000001</c:v>
                </c:pt>
                <c:pt idx="7">
                  <c:v>435.29776939999999</c:v>
                </c:pt>
                <c:pt idx="8">
                  <c:v>390.71647300000001</c:v>
                </c:pt>
                <c:pt idx="9">
                  <c:v>370.50894460000001</c:v>
                </c:pt>
                <c:pt idx="10">
                  <c:v>433.4352265</c:v>
                </c:pt>
                <c:pt idx="11">
                  <c:v>459.31705019999998</c:v>
                </c:pt>
                <c:pt idx="12">
                  <c:v>416.49656349999998</c:v>
                </c:pt>
                <c:pt idx="13">
                  <c:v>389.89008159999997</c:v>
                </c:pt>
                <c:pt idx="14">
                  <c:v>418.41657090000001</c:v>
                </c:pt>
                <c:pt idx="15">
                  <c:v>363.33390480000003</c:v>
                </c:pt>
                <c:pt idx="16">
                  <c:v>335.6504971</c:v>
                </c:pt>
                <c:pt idx="17">
                  <c:v>331.07368509999998</c:v>
                </c:pt>
                <c:pt idx="18">
                  <c:v>330.34677160000001</c:v>
                </c:pt>
                <c:pt idx="19">
                  <c:v>327.89578499999999</c:v>
                </c:pt>
                <c:pt idx="20">
                  <c:v>318.16089399999998</c:v>
                </c:pt>
                <c:pt idx="21">
                  <c:v>320.4980875</c:v>
                </c:pt>
                <c:pt idx="22">
                  <c:v>323.00066170000002</c:v>
                </c:pt>
                <c:pt idx="23">
                  <c:v>285.9355425</c:v>
                </c:pt>
                <c:pt idx="24">
                  <c:v>278.07171979999998</c:v>
                </c:pt>
                <c:pt idx="25">
                  <c:v>299.07193009999997</c:v>
                </c:pt>
                <c:pt idx="26">
                  <c:v>283.9987994</c:v>
                </c:pt>
                <c:pt idx="27">
                  <c:v>310.33134949999999</c:v>
                </c:pt>
                <c:pt idx="28">
                  <c:v>279.3285224</c:v>
                </c:pt>
                <c:pt idx="29">
                  <c:v>265.10577469999998</c:v>
                </c:pt>
                <c:pt idx="30">
                  <c:v>265.49107240000001</c:v>
                </c:pt>
                <c:pt idx="31">
                  <c:v>298.76335649999999</c:v>
                </c:pt>
                <c:pt idx="32">
                  <c:v>293.46832920000003</c:v>
                </c:pt>
                <c:pt idx="33">
                  <c:v>308.15527889999998</c:v>
                </c:pt>
                <c:pt idx="34">
                  <c:v>330.08239750000001</c:v>
                </c:pt>
                <c:pt idx="35">
                  <c:v>317.99644289999998</c:v>
                </c:pt>
                <c:pt idx="36">
                  <c:v>363.20015280000001</c:v>
                </c:pt>
                <c:pt idx="37">
                  <c:v>351.04223710000002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99976"/>
        <c:axId val="264300368"/>
      </c:lineChart>
      <c:lineChart>
        <c:grouping val="standard"/>
        <c:varyColors val="0"/>
        <c:ser>
          <c:idx val="2"/>
          <c:order val="1"/>
          <c:tx>
            <c:strRef>
              <c:f>Sheet1!$D$10</c:f>
              <c:strCache>
                <c:ptCount val="1"/>
                <c:pt idx="0">
                  <c:v>Catch    (Tn.)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Sheet1!$B$11:$B$48</c:f>
              <c:numCache>
                <c:formatCode>m/d/yyyy</c:formatCode>
                <c:ptCount val="38"/>
                <c:pt idx="0">
                  <c:v>42173</c:v>
                </c:pt>
                <c:pt idx="1">
                  <c:v>42171</c:v>
                </c:pt>
                <c:pt idx="2">
                  <c:v>42170</c:v>
                </c:pt>
                <c:pt idx="3">
                  <c:v>42167</c:v>
                </c:pt>
                <c:pt idx="4">
                  <c:v>42166</c:v>
                </c:pt>
                <c:pt idx="5">
                  <c:v>42165</c:v>
                </c:pt>
                <c:pt idx="6">
                  <c:v>42164</c:v>
                </c:pt>
                <c:pt idx="7">
                  <c:v>42163</c:v>
                </c:pt>
                <c:pt idx="8">
                  <c:v>42160</c:v>
                </c:pt>
                <c:pt idx="9">
                  <c:v>42159</c:v>
                </c:pt>
                <c:pt idx="10">
                  <c:v>42158</c:v>
                </c:pt>
                <c:pt idx="11">
                  <c:v>42157</c:v>
                </c:pt>
                <c:pt idx="12">
                  <c:v>42156</c:v>
                </c:pt>
                <c:pt idx="13">
                  <c:v>42153</c:v>
                </c:pt>
                <c:pt idx="14">
                  <c:v>42152</c:v>
                </c:pt>
                <c:pt idx="15">
                  <c:v>42151</c:v>
                </c:pt>
                <c:pt idx="16">
                  <c:v>42150</c:v>
                </c:pt>
                <c:pt idx="17">
                  <c:v>42146</c:v>
                </c:pt>
                <c:pt idx="18">
                  <c:v>42145</c:v>
                </c:pt>
                <c:pt idx="19">
                  <c:v>42144</c:v>
                </c:pt>
                <c:pt idx="20">
                  <c:v>42143</c:v>
                </c:pt>
                <c:pt idx="21">
                  <c:v>42142</c:v>
                </c:pt>
                <c:pt idx="22">
                  <c:v>42139</c:v>
                </c:pt>
                <c:pt idx="23">
                  <c:v>42137</c:v>
                </c:pt>
                <c:pt idx="24">
                  <c:v>42136</c:v>
                </c:pt>
                <c:pt idx="25">
                  <c:v>42135</c:v>
                </c:pt>
                <c:pt idx="26">
                  <c:v>42132</c:v>
                </c:pt>
                <c:pt idx="27">
                  <c:v>42131</c:v>
                </c:pt>
                <c:pt idx="28">
                  <c:v>42130</c:v>
                </c:pt>
                <c:pt idx="29">
                  <c:v>42129</c:v>
                </c:pt>
                <c:pt idx="30">
                  <c:v>42128</c:v>
                </c:pt>
                <c:pt idx="31">
                  <c:v>42124</c:v>
                </c:pt>
                <c:pt idx="32">
                  <c:v>42123</c:v>
                </c:pt>
                <c:pt idx="33">
                  <c:v>42122</c:v>
                </c:pt>
                <c:pt idx="34">
                  <c:v>42121</c:v>
                </c:pt>
                <c:pt idx="35">
                  <c:v>42118</c:v>
                </c:pt>
                <c:pt idx="36">
                  <c:v>42116</c:v>
                </c:pt>
                <c:pt idx="37">
                  <c:v>42115</c:v>
                </c:pt>
              </c:numCache>
            </c:numRef>
          </c:cat>
          <c:val>
            <c:numRef>
              <c:f>Sheet1!$D$11:$D$48</c:f>
              <c:numCache>
                <c:formatCode>#,##0</c:formatCode>
                <c:ptCount val="38"/>
                <c:pt idx="0">
                  <c:v>1.032</c:v>
                </c:pt>
                <c:pt idx="1">
                  <c:v>190.22800000000001</c:v>
                </c:pt>
                <c:pt idx="2">
                  <c:v>771.67200000000003</c:v>
                </c:pt>
                <c:pt idx="3">
                  <c:v>496.09800000000001</c:v>
                </c:pt>
                <c:pt idx="4">
                  <c:v>621.67100000000005</c:v>
                </c:pt>
                <c:pt idx="5">
                  <c:v>774.47699999999998</c:v>
                </c:pt>
                <c:pt idx="6">
                  <c:v>158.34399999999999</c:v>
                </c:pt>
                <c:pt idx="7">
                  <c:v>568.89499999999998</c:v>
                </c:pt>
                <c:pt idx="8">
                  <c:v>2437.94</c:v>
                </c:pt>
                <c:pt idx="9">
                  <c:v>989.07899999999995</c:v>
                </c:pt>
                <c:pt idx="10">
                  <c:v>378.86700000000002</c:v>
                </c:pt>
                <c:pt idx="11">
                  <c:v>425.59899999999999</c:v>
                </c:pt>
                <c:pt idx="12">
                  <c:v>815.61400000000003</c:v>
                </c:pt>
                <c:pt idx="13">
                  <c:v>260.79599999999999</c:v>
                </c:pt>
                <c:pt idx="14">
                  <c:v>284.32299999999998</c:v>
                </c:pt>
                <c:pt idx="15">
                  <c:v>366.37599999999998</c:v>
                </c:pt>
                <c:pt idx="16">
                  <c:v>921.56399999999996</c:v>
                </c:pt>
                <c:pt idx="17">
                  <c:v>292.56400000000002</c:v>
                </c:pt>
                <c:pt idx="18">
                  <c:v>983.40499999999997</c:v>
                </c:pt>
                <c:pt idx="19">
                  <c:v>783.83500000000004</c:v>
                </c:pt>
                <c:pt idx="20">
                  <c:v>1060.8309999999999</c:v>
                </c:pt>
                <c:pt idx="21">
                  <c:v>798.69</c:v>
                </c:pt>
                <c:pt idx="22">
                  <c:v>1497.126</c:v>
                </c:pt>
                <c:pt idx="23">
                  <c:v>737.57500000000005</c:v>
                </c:pt>
                <c:pt idx="24">
                  <c:v>956.46299999999997</c:v>
                </c:pt>
                <c:pt idx="25">
                  <c:v>1289.0640000000001</c:v>
                </c:pt>
                <c:pt idx="26">
                  <c:v>996.04200000000003</c:v>
                </c:pt>
                <c:pt idx="27">
                  <c:v>552.41600000000005</c:v>
                </c:pt>
                <c:pt idx="28">
                  <c:v>400.90699999999998</c:v>
                </c:pt>
                <c:pt idx="29">
                  <c:v>846.89499999999998</c:v>
                </c:pt>
                <c:pt idx="30">
                  <c:v>1156.019</c:v>
                </c:pt>
                <c:pt idx="31">
                  <c:v>362.40800000000002</c:v>
                </c:pt>
                <c:pt idx="32">
                  <c:v>861.18399999999997</c:v>
                </c:pt>
                <c:pt idx="33">
                  <c:v>530.45100000000002</c:v>
                </c:pt>
                <c:pt idx="34">
                  <c:v>966.25699999999995</c:v>
                </c:pt>
                <c:pt idx="35">
                  <c:v>628.44899999999996</c:v>
                </c:pt>
                <c:pt idx="36">
                  <c:v>739.41899999999998</c:v>
                </c:pt>
                <c:pt idx="37">
                  <c:v>232.154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90328"/>
        <c:axId val="389489936"/>
      </c:lineChart>
      <c:dateAx>
        <c:axId val="264299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64300368"/>
        <c:crosses val="autoZero"/>
        <c:auto val="1"/>
        <c:lblOffset val="100"/>
        <c:baseTimeUnit val="days"/>
      </c:dateAx>
      <c:valAx>
        <c:axId val="26430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64299976"/>
        <c:crosses val="autoZero"/>
        <c:crossBetween val="between"/>
      </c:valAx>
      <c:valAx>
        <c:axId val="3894899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89490328"/>
        <c:crosses val="max"/>
        <c:crossBetween val="between"/>
      </c:valAx>
      <c:dateAx>
        <c:axId val="3894903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89489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28504</xdr:colOff>
      <xdr:row>0</xdr:row>
      <xdr:rowOff>647630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561904" cy="561905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10</xdr:row>
      <xdr:rowOff>109537</xdr:rowOff>
    </xdr:from>
    <xdr:to>
      <xdr:col>12</xdr:col>
      <xdr:colOff>400050</xdr:colOff>
      <xdr:row>24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tabSelected="1" workbookViewId="0">
      <selection activeCell="B11" sqref="B11"/>
    </sheetView>
  </sheetViews>
  <sheetFormatPr defaultRowHeight="15" x14ac:dyDescent="0.25"/>
  <cols>
    <col min="3" max="3" width="13.7109375" bestFit="1" customWidth="1"/>
    <col min="4" max="4" width="10.42578125" bestFit="1" customWidth="1"/>
  </cols>
  <sheetData>
    <row r="1" spans="1:4" ht="58.5" customHeight="1" x14ac:dyDescent="0.25">
      <c r="A1" s="1" t="s">
        <v>0</v>
      </c>
    </row>
    <row r="3" spans="1:4" ht="23.25" x14ac:dyDescent="0.35">
      <c r="A3" s="2" t="s">
        <v>5</v>
      </c>
    </row>
    <row r="5" spans="1:4" x14ac:dyDescent="0.25">
      <c r="A5" t="s">
        <v>1</v>
      </c>
      <c r="B5" s="3" t="s">
        <v>2</v>
      </c>
      <c r="C5" s="8" t="str">
        <f>_xll.FishIcelandicName(B5)</f>
        <v>Þorskur</v>
      </c>
    </row>
    <row r="6" spans="1:4" x14ac:dyDescent="0.25">
      <c r="A6" t="s">
        <v>8</v>
      </c>
      <c r="B6" s="4" t="s">
        <v>9</v>
      </c>
    </row>
    <row r="7" spans="1:4" x14ac:dyDescent="0.25">
      <c r="A7" t="s">
        <v>3</v>
      </c>
      <c r="B7" s="9" t="s">
        <v>4</v>
      </c>
    </row>
    <row r="8" spans="1:4" x14ac:dyDescent="0.25">
      <c r="A8" t="s">
        <v>6</v>
      </c>
      <c r="B8" s="10" t="s">
        <v>7</v>
      </c>
    </row>
    <row r="10" spans="1:4" ht="30" x14ac:dyDescent="0.25">
      <c r="B10" s="11" t="s">
        <v>13</v>
      </c>
      <c r="C10" s="11" t="s">
        <v>15</v>
      </c>
      <c r="D10" s="11" t="s">
        <v>14</v>
      </c>
    </row>
    <row r="11" spans="1:4" x14ac:dyDescent="0.25">
      <c r="A11" s="5" t="s">
        <v>10</v>
      </c>
      <c r="B11" s="5">
        <f>_xll.GeniusToday()</f>
        <v>42173</v>
      </c>
      <c r="C11" s="6" t="e">
        <f>_xll.FishAuctionPriceSD(B$8,$B$5,B$6,$B11)</f>
        <v>#NULL!</v>
      </c>
      <c r="D11" s="7">
        <f>IFERROR(_xll.FishLandingsD($B$7,$B$5,$B11)/1000,"-")</f>
        <v>1.032</v>
      </c>
    </row>
    <row r="12" spans="1:4" x14ac:dyDescent="0.25">
      <c r="A12" t="s">
        <v>11</v>
      </c>
      <c r="B12" s="5">
        <f>_xll.PreviousBusinessday(B11)</f>
        <v>42171</v>
      </c>
      <c r="C12" s="6">
        <f>_xll.FishAuctionPriceSD(B$8,$B$5,B$6,$B12)</f>
        <v>302.47355920000001</v>
      </c>
      <c r="D12" s="7">
        <f>IFERROR(_xll.FishLandingsD($B$7,$B$5,$B12)/1000,"-")</f>
        <v>190.22800000000001</v>
      </c>
    </row>
    <row r="13" spans="1:4" x14ac:dyDescent="0.25">
      <c r="A13" t="s">
        <v>12</v>
      </c>
      <c r="B13" s="5">
        <f>_xll.PreviousBusinessday(B12)</f>
        <v>42170</v>
      </c>
      <c r="C13" s="6">
        <f>_xll.FishAuctionPriceSD(B$8,$B$5,B$6,$B13)</f>
        <v>312.56728909999998</v>
      </c>
      <c r="D13" s="7">
        <f>IFERROR(_xll.FishLandingsD($B$7,$B$5,$B13)/1000,"-")</f>
        <v>771.67200000000003</v>
      </c>
    </row>
    <row r="14" spans="1:4" x14ac:dyDescent="0.25">
      <c r="B14" s="5">
        <f>_xll.PreviousBusinessday(B13)</f>
        <v>42167</v>
      </c>
      <c r="C14" s="6">
        <f>_xll.FishAuctionPriceSD(B$8,$B$5,B$6,$B14)</f>
        <v>343.32301699999999</v>
      </c>
      <c r="D14" s="7">
        <f>IFERROR(_xll.FishLandingsD($B$7,$B$5,$B14)/1000,"-")</f>
        <v>496.09800000000001</v>
      </c>
    </row>
    <row r="15" spans="1:4" x14ac:dyDescent="0.25">
      <c r="B15" s="5">
        <f>_xll.PreviousBusinessday(B14)</f>
        <v>42166</v>
      </c>
      <c r="C15" s="6">
        <f>_xll.FishAuctionPriceSD(B$8,$B$5,B$6,$B15)</f>
        <v>386.17407270000001</v>
      </c>
      <c r="D15" s="7">
        <f>IFERROR(_xll.FishLandingsD($B$7,$B$5,$B15)/1000,"-")</f>
        <v>621.67100000000005</v>
      </c>
    </row>
    <row r="16" spans="1:4" x14ac:dyDescent="0.25">
      <c r="B16" s="5">
        <f>_xll.PreviousBusinessday(B15)</f>
        <v>42165</v>
      </c>
      <c r="C16" s="6">
        <f>_xll.FishAuctionPriceSD(B$8,$B$5,B$6,$B16)</f>
        <v>381.6492576</v>
      </c>
      <c r="D16" s="7">
        <f>IFERROR(_xll.FishLandingsD($B$7,$B$5,$B16)/1000,"-")</f>
        <v>774.47699999999998</v>
      </c>
    </row>
    <row r="17" spans="2:4" x14ac:dyDescent="0.25">
      <c r="B17" s="5">
        <f>_xll.PreviousBusinessday(B16)</f>
        <v>42164</v>
      </c>
      <c r="C17" s="6">
        <f>_xll.FishAuctionPriceSD(B$8,$B$5,B$6,$B17)</f>
        <v>458.56662510000001</v>
      </c>
      <c r="D17" s="7">
        <f>IFERROR(_xll.FishLandingsD($B$7,$B$5,$B17)/1000,"-")</f>
        <v>158.34399999999999</v>
      </c>
    </row>
    <row r="18" spans="2:4" x14ac:dyDescent="0.25">
      <c r="B18" s="5">
        <f>_xll.PreviousBusinessday(B17)</f>
        <v>42163</v>
      </c>
      <c r="C18" s="6">
        <f>_xll.FishAuctionPriceSD(B$8,$B$5,B$6,$B18)</f>
        <v>435.29776939999999</v>
      </c>
      <c r="D18" s="7">
        <f>IFERROR(_xll.FishLandingsD($B$7,$B$5,$B18)/1000,"-")</f>
        <v>568.89499999999998</v>
      </c>
    </row>
    <row r="19" spans="2:4" x14ac:dyDescent="0.25">
      <c r="B19" s="5">
        <f>_xll.PreviousBusinessday(B18)</f>
        <v>42160</v>
      </c>
      <c r="C19" s="6">
        <f>_xll.FishAuctionPriceSD(B$8,$B$5,B$6,$B19)</f>
        <v>390.71647300000001</v>
      </c>
      <c r="D19" s="7">
        <f>IFERROR(_xll.FishLandingsD($B$7,$B$5,$B19)/1000,"-")</f>
        <v>2437.94</v>
      </c>
    </row>
    <row r="20" spans="2:4" x14ac:dyDescent="0.25">
      <c r="B20" s="5">
        <f>_xll.PreviousBusinessday(B19)</f>
        <v>42159</v>
      </c>
      <c r="C20" s="6">
        <f>_xll.FishAuctionPriceSD(B$8,$B$5,B$6,$B20)</f>
        <v>370.50894460000001</v>
      </c>
      <c r="D20" s="7">
        <f>IFERROR(_xll.FishLandingsD($B$7,$B$5,$B20)/1000,"-")</f>
        <v>989.07899999999995</v>
      </c>
    </row>
    <row r="21" spans="2:4" x14ac:dyDescent="0.25">
      <c r="B21" s="5">
        <f>_xll.PreviousBusinessday(B20)</f>
        <v>42158</v>
      </c>
      <c r="C21" s="6">
        <f>_xll.FishAuctionPriceSD(B$8,$B$5,B$6,$B21)</f>
        <v>433.4352265</v>
      </c>
      <c r="D21" s="7">
        <f>IFERROR(_xll.FishLandingsD($B$7,$B$5,$B21)/1000,"-")</f>
        <v>378.86700000000002</v>
      </c>
    </row>
    <row r="22" spans="2:4" x14ac:dyDescent="0.25">
      <c r="B22" s="5">
        <f>_xll.PreviousBusinessday(B21)</f>
        <v>42157</v>
      </c>
      <c r="C22" s="6">
        <f>_xll.FishAuctionPriceSD(B$8,$B$5,B$6,$B22)</f>
        <v>459.31705019999998</v>
      </c>
      <c r="D22" s="7">
        <f>IFERROR(_xll.FishLandingsD($B$7,$B$5,$B22)/1000,"-")</f>
        <v>425.59899999999999</v>
      </c>
    </row>
    <row r="23" spans="2:4" x14ac:dyDescent="0.25">
      <c r="B23" s="5">
        <f>_xll.PreviousBusinessday(B22)</f>
        <v>42156</v>
      </c>
      <c r="C23" s="6">
        <f>_xll.FishAuctionPriceSD(B$8,$B$5,B$6,$B23)</f>
        <v>416.49656349999998</v>
      </c>
      <c r="D23" s="7">
        <f>IFERROR(_xll.FishLandingsD($B$7,$B$5,$B23)/1000,"-")</f>
        <v>815.61400000000003</v>
      </c>
    </row>
    <row r="24" spans="2:4" x14ac:dyDescent="0.25">
      <c r="B24" s="5">
        <f>_xll.PreviousBusinessday(B23)</f>
        <v>42153</v>
      </c>
      <c r="C24" s="6">
        <f>_xll.FishAuctionPriceSD(B$8,$B$5,B$6,$B24)</f>
        <v>389.89008159999997</v>
      </c>
      <c r="D24" s="7">
        <f>IFERROR(_xll.FishLandingsD($B$7,$B$5,$B24)/1000,"-")</f>
        <v>260.79599999999999</v>
      </c>
    </row>
    <row r="25" spans="2:4" x14ac:dyDescent="0.25">
      <c r="B25" s="5">
        <f>_xll.PreviousBusinessday(B24)</f>
        <v>42152</v>
      </c>
      <c r="C25" s="6">
        <f>_xll.FishAuctionPriceSD(B$8,$B$5,B$6,$B25)</f>
        <v>418.41657090000001</v>
      </c>
      <c r="D25" s="7">
        <f>IFERROR(_xll.FishLandingsD($B$7,$B$5,$B25)/1000,"-")</f>
        <v>284.32299999999998</v>
      </c>
    </row>
    <row r="26" spans="2:4" x14ac:dyDescent="0.25">
      <c r="B26" s="5">
        <f>_xll.PreviousBusinessday(B25)</f>
        <v>42151</v>
      </c>
      <c r="C26" s="6">
        <f>_xll.FishAuctionPriceSD(B$8,$B$5,B$6,$B26)</f>
        <v>363.33390480000003</v>
      </c>
      <c r="D26" s="7">
        <f>IFERROR(_xll.FishLandingsD($B$7,$B$5,$B26)/1000,"-")</f>
        <v>366.37599999999998</v>
      </c>
    </row>
    <row r="27" spans="2:4" x14ac:dyDescent="0.25">
      <c r="B27" s="5">
        <f>_xll.PreviousBusinessday(B26)</f>
        <v>42150</v>
      </c>
      <c r="C27" s="6">
        <f>_xll.FishAuctionPriceSD(B$8,$B$5,B$6,$B27)</f>
        <v>335.6504971</v>
      </c>
      <c r="D27" s="7">
        <f>IFERROR(_xll.FishLandingsD($B$7,$B$5,$B27)/1000,"-")</f>
        <v>921.56399999999996</v>
      </c>
    </row>
    <row r="28" spans="2:4" x14ac:dyDescent="0.25">
      <c r="B28" s="5">
        <f>_xll.PreviousBusinessday(B27)</f>
        <v>42146</v>
      </c>
      <c r="C28" s="6">
        <f>_xll.FishAuctionPriceSD(B$8,$B$5,B$6,$B28)</f>
        <v>331.07368509999998</v>
      </c>
      <c r="D28" s="7">
        <f>IFERROR(_xll.FishLandingsD($B$7,$B$5,$B28)/1000,"-")</f>
        <v>292.56400000000002</v>
      </c>
    </row>
    <row r="29" spans="2:4" x14ac:dyDescent="0.25">
      <c r="B29" s="5">
        <f>_xll.PreviousBusinessday(B28)</f>
        <v>42145</v>
      </c>
      <c r="C29" s="6">
        <f>_xll.FishAuctionPriceSD(B$8,$B$5,B$6,$B29)</f>
        <v>330.34677160000001</v>
      </c>
      <c r="D29" s="7">
        <f>IFERROR(_xll.FishLandingsD($B$7,$B$5,$B29)/1000,"-")</f>
        <v>983.40499999999997</v>
      </c>
    </row>
    <row r="30" spans="2:4" x14ac:dyDescent="0.25">
      <c r="B30" s="5">
        <f>_xll.PreviousBusinessday(B29)</f>
        <v>42144</v>
      </c>
      <c r="C30" s="6">
        <f>_xll.FishAuctionPriceSD(B$8,$B$5,B$6,$B30)</f>
        <v>327.89578499999999</v>
      </c>
      <c r="D30" s="7">
        <f>IFERROR(_xll.FishLandingsD($B$7,$B$5,$B30)/1000,"-")</f>
        <v>783.83500000000004</v>
      </c>
    </row>
    <row r="31" spans="2:4" x14ac:dyDescent="0.25">
      <c r="B31" s="5">
        <f>_xll.PreviousBusinessday(B30)</f>
        <v>42143</v>
      </c>
      <c r="C31" s="6">
        <f>_xll.FishAuctionPriceSD(B$8,$B$5,B$6,$B31)</f>
        <v>318.16089399999998</v>
      </c>
      <c r="D31" s="7">
        <f>IFERROR(_xll.FishLandingsD($B$7,$B$5,$B31)/1000,"-")</f>
        <v>1060.8309999999999</v>
      </c>
    </row>
    <row r="32" spans="2:4" x14ac:dyDescent="0.25">
      <c r="B32" s="5">
        <f>_xll.PreviousBusinessday(B31)</f>
        <v>42142</v>
      </c>
      <c r="C32" s="6">
        <f>_xll.FishAuctionPriceSD(B$8,$B$5,B$6,$B32)</f>
        <v>320.4980875</v>
      </c>
      <c r="D32" s="7">
        <f>IFERROR(_xll.FishLandingsD($B$7,$B$5,$B32)/1000,"-")</f>
        <v>798.69</v>
      </c>
    </row>
    <row r="33" spans="2:4" x14ac:dyDescent="0.25">
      <c r="B33" s="5">
        <f>_xll.PreviousBusinessday(B32)</f>
        <v>42139</v>
      </c>
      <c r="C33" s="6">
        <f>_xll.FishAuctionPriceSD(B$8,$B$5,B$6,$B33)</f>
        <v>323.00066170000002</v>
      </c>
      <c r="D33" s="7">
        <f>IFERROR(_xll.FishLandingsD($B$7,$B$5,$B33)/1000,"-")</f>
        <v>1497.126</v>
      </c>
    </row>
    <row r="34" spans="2:4" x14ac:dyDescent="0.25">
      <c r="B34" s="5">
        <f>_xll.PreviousBusinessday(B33)</f>
        <v>42137</v>
      </c>
      <c r="C34" s="6">
        <f>_xll.FishAuctionPriceSD(B$8,$B$5,B$6,$B34)</f>
        <v>285.9355425</v>
      </c>
      <c r="D34" s="7">
        <f>IFERROR(_xll.FishLandingsD($B$7,$B$5,$B34)/1000,"-")</f>
        <v>737.57500000000005</v>
      </c>
    </row>
    <row r="35" spans="2:4" x14ac:dyDescent="0.25">
      <c r="B35" s="5">
        <f>_xll.PreviousBusinessday(B34)</f>
        <v>42136</v>
      </c>
      <c r="C35" s="6">
        <f>_xll.FishAuctionPriceSD(B$8,$B$5,B$6,$B35)</f>
        <v>278.07171979999998</v>
      </c>
      <c r="D35" s="7">
        <f>IFERROR(_xll.FishLandingsD($B$7,$B$5,$B35)/1000,"-")</f>
        <v>956.46299999999997</v>
      </c>
    </row>
    <row r="36" spans="2:4" x14ac:dyDescent="0.25">
      <c r="B36" s="5">
        <f>_xll.PreviousBusinessday(B35)</f>
        <v>42135</v>
      </c>
      <c r="C36" s="6">
        <f>_xll.FishAuctionPriceSD(B$8,$B$5,B$6,$B36)</f>
        <v>299.07193009999997</v>
      </c>
      <c r="D36" s="7">
        <f>IFERROR(_xll.FishLandingsD($B$7,$B$5,$B36)/1000,"-")</f>
        <v>1289.0640000000001</v>
      </c>
    </row>
    <row r="37" spans="2:4" x14ac:dyDescent="0.25">
      <c r="B37" s="5">
        <f>_xll.PreviousBusinessday(B36)</f>
        <v>42132</v>
      </c>
      <c r="C37" s="6">
        <f>_xll.FishAuctionPriceSD(B$8,$B$5,B$6,$B37)</f>
        <v>283.9987994</v>
      </c>
      <c r="D37" s="7">
        <f>IFERROR(_xll.FishLandingsD($B$7,$B$5,$B37)/1000,"-")</f>
        <v>996.04200000000003</v>
      </c>
    </row>
    <row r="38" spans="2:4" x14ac:dyDescent="0.25">
      <c r="B38" s="5">
        <f>_xll.PreviousBusinessday(B37)</f>
        <v>42131</v>
      </c>
      <c r="C38" s="6">
        <f>_xll.FishAuctionPriceSD(B$8,$B$5,B$6,$B38)</f>
        <v>310.33134949999999</v>
      </c>
      <c r="D38" s="7">
        <f>IFERROR(_xll.FishLandingsD($B$7,$B$5,$B38)/1000,"-")</f>
        <v>552.41600000000005</v>
      </c>
    </row>
    <row r="39" spans="2:4" x14ac:dyDescent="0.25">
      <c r="B39" s="5">
        <f>_xll.PreviousBusinessday(B38)</f>
        <v>42130</v>
      </c>
      <c r="C39" s="6">
        <f>_xll.FishAuctionPriceSD(B$8,$B$5,B$6,$B39)</f>
        <v>279.3285224</v>
      </c>
      <c r="D39" s="7">
        <f>IFERROR(_xll.FishLandingsD($B$7,$B$5,$B39)/1000,"-")</f>
        <v>400.90699999999998</v>
      </c>
    </row>
    <row r="40" spans="2:4" x14ac:dyDescent="0.25">
      <c r="B40" s="5">
        <f>_xll.PreviousBusinessday(B39)</f>
        <v>42129</v>
      </c>
      <c r="C40" s="6">
        <f>_xll.FishAuctionPriceSD(B$8,$B$5,B$6,$B40)</f>
        <v>265.10577469999998</v>
      </c>
      <c r="D40" s="7">
        <f>IFERROR(_xll.FishLandingsD($B$7,$B$5,$B40)/1000,"-")</f>
        <v>846.89499999999998</v>
      </c>
    </row>
    <row r="41" spans="2:4" x14ac:dyDescent="0.25">
      <c r="B41" s="5">
        <f>_xll.PreviousBusinessday(B40)</f>
        <v>42128</v>
      </c>
      <c r="C41" s="6">
        <f>_xll.FishAuctionPriceSD(B$8,$B$5,B$6,$B41)</f>
        <v>265.49107240000001</v>
      </c>
      <c r="D41" s="7">
        <f>IFERROR(_xll.FishLandingsD($B$7,$B$5,$B41)/1000,"-")</f>
        <v>1156.019</v>
      </c>
    </row>
    <row r="42" spans="2:4" x14ac:dyDescent="0.25">
      <c r="B42" s="5">
        <f>_xll.PreviousBusinessday(B41)</f>
        <v>42124</v>
      </c>
      <c r="C42" s="6">
        <f>_xll.FishAuctionPriceSD(B$8,$B$5,B$6,$B42)</f>
        <v>298.76335649999999</v>
      </c>
      <c r="D42" s="7">
        <f>IFERROR(_xll.FishLandingsD($B$7,$B$5,$B42)/1000,"-")</f>
        <v>362.40800000000002</v>
      </c>
    </row>
    <row r="43" spans="2:4" x14ac:dyDescent="0.25">
      <c r="B43" s="5">
        <f>_xll.PreviousBusinessday(B42)</f>
        <v>42123</v>
      </c>
      <c r="C43" s="6">
        <f>_xll.FishAuctionPriceSD(B$8,$B$5,B$6,$B43)</f>
        <v>293.46832920000003</v>
      </c>
      <c r="D43" s="7">
        <f>IFERROR(_xll.FishLandingsD($B$7,$B$5,$B43)/1000,"-")</f>
        <v>861.18399999999997</v>
      </c>
    </row>
    <row r="44" spans="2:4" x14ac:dyDescent="0.25">
      <c r="B44" s="5">
        <f>_xll.PreviousBusinessday(B43)</f>
        <v>42122</v>
      </c>
      <c r="C44" s="6">
        <f>_xll.FishAuctionPriceSD(B$8,$B$5,B$6,$B44)</f>
        <v>308.15527889999998</v>
      </c>
      <c r="D44" s="7">
        <f>IFERROR(_xll.FishLandingsD($B$7,$B$5,$B44)/1000,"-")</f>
        <v>530.45100000000002</v>
      </c>
    </row>
    <row r="45" spans="2:4" x14ac:dyDescent="0.25">
      <c r="B45" s="5">
        <f>_xll.PreviousBusinessday(B44)</f>
        <v>42121</v>
      </c>
      <c r="C45" s="6">
        <f>_xll.FishAuctionPriceSD(B$8,$B$5,B$6,$B45)</f>
        <v>330.08239750000001</v>
      </c>
      <c r="D45" s="7">
        <f>IFERROR(_xll.FishLandingsD($B$7,$B$5,$B45)/1000,"-")</f>
        <v>966.25699999999995</v>
      </c>
    </row>
    <row r="46" spans="2:4" x14ac:dyDescent="0.25">
      <c r="B46" s="5">
        <f>_xll.PreviousBusinessday(B45)</f>
        <v>42118</v>
      </c>
      <c r="C46" s="6">
        <f>_xll.FishAuctionPriceSD(B$8,$B$5,B$6,$B46)</f>
        <v>317.99644289999998</v>
      </c>
      <c r="D46" s="7">
        <f>IFERROR(_xll.FishLandingsD($B$7,$B$5,$B46)/1000,"-")</f>
        <v>628.44899999999996</v>
      </c>
    </row>
    <row r="47" spans="2:4" x14ac:dyDescent="0.25">
      <c r="B47" s="5">
        <f>_xll.PreviousBusinessday(B46)</f>
        <v>42116</v>
      </c>
      <c r="C47" s="6">
        <f>_xll.FishAuctionPriceSD(B$8,$B$5,B$6,$B47)</f>
        <v>363.20015280000001</v>
      </c>
      <c r="D47" s="7">
        <f>IFERROR(_xll.FishLandingsD($B$7,$B$5,$B47)/1000,"-")</f>
        <v>739.41899999999998</v>
      </c>
    </row>
    <row r="48" spans="2:4" x14ac:dyDescent="0.25">
      <c r="B48" s="5">
        <f>_xll.PreviousBusinessday(B47)</f>
        <v>42115</v>
      </c>
      <c r="C48" s="6">
        <f>_xll.FishAuctionPriceSD(B$8,$B$5,B$6,$B48)</f>
        <v>351.04223710000002</v>
      </c>
      <c r="D48" s="7">
        <f>IFERROR(_xll.FishLandingsD($B$7,$B$5,$B48)/1000,"-")</f>
        <v>232.154</v>
      </c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6"/>
    </row>
    <row r="63" spans="3:3" x14ac:dyDescent="0.25">
      <c r="C63" s="6"/>
    </row>
    <row r="64" spans="3:3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einaroddsson</dc:creator>
  <cp:lastModifiedBy>einaroddsson</cp:lastModifiedBy>
  <dcterms:created xsi:type="dcterms:W3CDTF">2015-06-02T11:39:39Z</dcterms:created>
  <dcterms:modified xsi:type="dcterms:W3CDTF">2015-06-18T11:47:15Z</dcterms:modified>
</cp:coreProperties>
</file>