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inaroddsson On My Mac\Dropbox\base_einar\projects\kodi\kodiak_excel\official_demodocs\"/>
    </mc:Choice>
  </mc:AlternateContent>
  <bookViews>
    <workbookView xWindow="0" yWindow="0" windowWidth="38400" windowHeight="19650"/>
  </bookViews>
  <sheets>
    <sheet name="Sheet1" sheetId="1" r:id="rId1"/>
    <sheet name="Sheet2" sheetId="2" r:id="rId2"/>
  </sheets>
  <definedNames>
    <definedName name="GeniusQuery" localSheetId="0">Sheet1!#REF!</definedName>
    <definedName name="GeniusQuery_1" localSheetId="0">Sheet1!$A$9:$A$28</definedName>
    <definedName name="tickers">Sheet2!$A$1:$A$14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/>
  <c r="D9" i="1"/>
  <c r="E9" i="1"/>
  <c r="D28" i="1"/>
  <c r="D26" i="1"/>
  <c r="D24" i="1"/>
  <c r="D22" i="1"/>
  <c r="D20" i="1"/>
  <c r="D18" i="1"/>
  <c r="D16" i="1"/>
  <c r="D14" i="1"/>
  <c r="D12" i="1"/>
  <c r="D10" i="1"/>
  <c r="D27" i="1"/>
  <c r="D25" i="1"/>
  <c r="D23" i="1"/>
  <c r="D21" i="1"/>
  <c r="D19" i="1"/>
  <c r="D17" i="1"/>
  <c r="D15" i="1"/>
  <c r="D13" i="1"/>
  <c r="D11" i="1"/>
  <c r="E27" i="1"/>
  <c r="E25" i="1"/>
  <c r="E23" i="1"/>
  <c r="E21" i="1"/>
  <c r="E19" i="1"/>
  <c r="E17" i="1"/>
  <c r="E15" i="1"/>
  <c r="E13" i="1"/>
  <c r="E11" i="1"/>
  <c r="E28" i="1"/>
  <c r="E26" i="1"/>
  <c r="E24" i="1"/>
  <c r="E22" i="1"/>
  <c r="E20" i="1"/>
  <c r="E18" i="1"/>
  <c r="E16" i="1"/>
  <c r="E14" i="1"/>
  <c r="E12" i="1"/>
  <c r="E10" i="1"/>
  <c r="C11" i="1" l="1"/>
  <c r="C13" i="1"/>
  <c r="C15" i="1"/>
  <c r="C17" i="1"/>
  <c r="C19" i="1"/>
  <c r="C21" i="1"/>
  <c r="C23" i="1"/>
  <c r="C25" i="1"/>
  <c r="C27" i="1"/>
  <c r="C10" i="1"/>
  <c r="C12" i="1"/>
  <c r="C14" i="1"/>
  <c r="C16" i="1"/>
  <c r="C18" i="1"/>
  <c r="C20" i="1"/>
  <c r="C22" i="1"/>
  <c r="C24" i="1"/>
  <c r="C26" i="1"/>
  <c r="C28" i="1"/>
  <c r="C9" i="1"/>
  <c r="B13" i="1"/>
  <c r="B15" i="1"/>
  <c r="B17" i="1"/>
  <c r="B19" i="1"/>
  <c r="B21" i="1"/>
  <c r="B23" i="1"/>
  <c r="B25" i="1"/>
  <c r="B27" i="1"/>
  <c r="B12" i="1"/>
  <c r="B14" i="1"/>
  <c r="B16" i="1"/>
  <c r="B18" i="1"/>
  <c r="B20" i="1"/>
  <c r="B22" i="1"/>
  <c r="B24" i="1"/>
  <c r="B26" i="1"/>
  <c r="B28" i="1"/>
  <c r="B10" i="1"/>
  <c r="B9" i="1"/>
  <c r="B11" i="1"/>
</calcChain>
</file>

<file path=xl/connections.xml><?xml version="1.0" encoding="utf-8"?>
<connections xmlns="http://schemas.openxmlformats.org/spreadsheetml/2006/main">
  <connection id="1" name="Connection1" type="4" refreshedVersion="5" refreshOnLoad="1" saveData="1">
    <webPr firstRow="1" xl2000="1" url="http://localhost:7982/GeniusExcel/Default.aspX?svr=GeniusFS&amp;svc=VBSI&amp;op=CompanyShares&amp;ShowHeader=False&amp;cols=2&amp;p0=[&quot;Symbol&quot;]" htmlTables="1"/>
    <parameters count="1">
      <parameter name="Symbol" sqlType="12" parameterType="cell" refreshOnChange="1" cell="Sheet1!$A$6"/>
    </parameters>
  </connection>
</connections>
</file>

<file path=xl/sharedStrings.xml><?xml version="1.0" encoding="utf-8"?>
<sst xmlns="http://schemas.openxmlformats.org/spreadsheetml/2006/main" count="44" uniqueCount="43">
  <si>
    <t>MARL</t>
  </si>
  <si>
    <t>Owner</t>
  </si>
  <si>
    <t>Lífeyrissjóður verslunarmanna</t>
  </si>
  <si>
    <t>Gildi - lífeyrissjóður</t>
  </si>
  <si>
    <t>Stefnir - ÍS 15</t>
  </si>
  <si>
    <t>Lífeyrissj.starfsm.rík. A-deild</t>
  </si>
  <si>
    <t>Stapi lífeyrissjóður</t>
  </si>
  <si>
    <t>Stafir lífeyrissjóður</t>
  </si>
  <si>
    <t>Stefnir - ÍS 5</t>
  </si>
  <si>
    <t>Sameinaði lífeyrissjóðurinn</t>
  </si>
  <si>
    <t>Festa - lífeyrissjóður</t>
  </si>
  <si>
    <t>Lífeyrissj.starfsm.rík. B-deild</t>
  </si>
  <si>
    <t>Íslandssjóðir - IS Hlutabréfasj</t>
  </si>
  <si>
    <t>Landsbréf - Úrvalsbréf</t>
  </si>
  <si>
    <t>A.C.S safnreikningur I</t>
  </si>
  <si>
    <t>Söfnunarsjóður lífeyrisréttinda</t>
  </si>
  <si>
    <t>Shares This Week</t>
  </si>
  <si>
    <t>Shares Last Week</t>
  </si>
  <si>
    <t>Bought/Sold</t>
  </si>
  <si>
    <t>EIM</t>
  </si>
  <si>
    <t>Íslandsbanki hf.</t>
  </si>
  <si>
    <t>HAGA</t>
  </si>
  <si>
    <t>Arion banki hf.</t>
  </si>
  <si>
    <t>Júpíter - Innlend hlutabréf</t>
  </si>
  <si>
    <t>Virðing safnreikningur</t>
  </si>
  <si>
    <t>Tryggingamiðstöðin hf.</t>
  </si>
  <si>
    <t>Hagamelur ehf.</t>
  </si>
  <si>
    <t>VIS</t>
  </si>
  <si>
    <t>SJOVA</t>
  </si>
  <si>
    <t>TM</t>
  </si>
  <si>
    <t>REGINN</t>
  </si>
  <si>
    <t>EIK</t>
  </si>
  <si>
    <t>REITIR</t>
  </si>
  <si>
    <t>N1</t>
  </si>
  <si>
    <t>GRND</t>
  </si>
  <si>
    <t>NYHR</t>
  </si>
  <si>
    <t>VOICE</t>
  </si>
  <si>
    <t>ICEAIR</t>
  </si>
  <si>
    <t>Change (%)</t>
  </si>
  <si>
    <t>* Við erum því miður ekki með upplýsingar um 20 stærstu eigendur í OSSRu</t>
  </si>
  <si>
    <t>Veldu Auðkenni*:</t>
  </si>
  <si>
    <t xml:space="preserve">         KODIAK Excel</t>
  </si>
  <si>
    <t>Hvernig er eignarhlutur 20 stærstu eigenda að breytast milli vikna?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</si>
</sst>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ont="1"/>
    <xf numFmtId="3" fontId="0" fillId="0" borderId="0" xfId="0" applyNumberFormat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14" fontId="2" fillId="2" borderId="0" xfId="0" applyNumberFormat="1" applyFont="1" applyFill="1"/>
    <xf numFmtId="0" fontId="2" fillId="3" borderId="0" xfId="0" applyFont="1" applyFill="1"/>
    <xf numFmtId="0" fontId="2" fillId="4" borderId="0" xfId="0" applyFont="1" applyFill="1"/>
    <xf numFmtId="0" fontId="0" fillId="4" borderId="0" xfId="0" applyFill="1"/>
    <xf numFmtId="14" fontId="2" fillId="4" borderId="0" xfId="0" applyNumberFormat="1" applyFont="1" applyFill="1"/>
    <xf numFmtId="0" fontId="3" fillId="0" borderId="0" xfId="0" applyFont="1"/>
    <xf numFmtId="10" fontId="0" fillId="0" borderId="0" xfId="1" applyNumberFormat="1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/>
  </cellXfs>
  <cellStyles count="2">
    <cellStyle name="Normal" xfId="0" builtinId="0"/>
    <cellStyle name="Percent" xfId="1" builtinId="5"/>
  </cellStyles>
  <dxfs count="36"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0</xdr:col>
      <xdr:colOff>666679</xdr:colOff>
      <xdr:row>0</xdr:row>
      <xdr:rowOff>657155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95250"/>
          <a:ext cx="561904" cy="561905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GeniusQuery_1" headers="0" backgroundRefresh="0" refreshOnLoad="1" fillFormulas="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tabSelected="1" workbookViewId="0">
      <selection activeCell="H21" sqref="H21"/>
    </sheetView>
  </sheetViews>
  <sheetFormatPr defaultRowHeight="15" x14ac:dyDescent="0.25"/>
  <cols>
    <col min="1" max="1" width="28.7109375" customWidth="1"/>
    <col min="2" max="3" width="15.7109375" customWidth="1"/>
    <col min="4" max="4" width="20.28515625" customWidth="1"/>
    <col min="5" max="5" width="20.42578125" customWidth="1"/>
    <col min="6" max="6" width="10" bestFit="1" customWidth="1"/>
    <col min="7" max="7" width="11" bestFit="1" customWidth="1"/>
  </cols>
  <sheetData>
    <row r="1" spans="1:5" ht="60.75" customHeight="1" x14ac:dyDescent="0.25">
      <c r="A1" s="12" t="s">
        <v>41</v>
      </c>
    </row>
    <row r="3" spans="1:5" ht="18.75" x14ac:dyDescent="0.3">
      <c r="A3" s="13" t="s">
        <v>42</v>
      </c>
    </row>
    <row r="5" spans="1:5" x14ac:dyDescent="0.25">
      <c r="A5" s="10" t="s">
        <v>40</v>
      </c>
    </row>
    <row r="6" spans="1:5" x14ac:dyDescent="0.25">
      <c r="A6" s="6" t="s">
        <v>29</v>
      </c>
      <c r="D6" s="5">
        <f ca="1">_xll.OwnSharesLatestDateD(TODAY())</f>
        <v>42152</v>
      </c>
      <c r="E6" s="5">
        <f ca="1">_xll.OwnSharesLatestDateD(D6-1)</f>
        <v>42145</v>
      </c>
    </row>
    <row r="7" spans="1:5" x14ac:dyDescent="0.25">
      <c r="A7" s="7"/>
      <c r="B7" s="8"/>
      <c r="C7" s="8"/>
      <c r="D7" s="9"/>
      <c r="E7" s="9"/>
    </row>
    <row r="8" spans="1:5" x14ac:dyDescent="0.25">
      <c r="A8" s="3" t="s">
        <v>1</v>
      </c>
      <c r="B8" s="4" t="s">
        <v>18</v>
      </c>
      <c r="C8" s="4" t="s">
        <v>38</v>
      </c>
      <c r="D8" s="4" t="s">
        <v>16</v>
      </c>
      <c r="E8" s="4" t="s">
        <v>17</v>
      </c>
    </row>
    <row r="9" spans="1:5" x14ac:dyDescent="0.25">
      <c r="A9" s="1" t="s">
        <v>3</v>
      </c>
      <c r="B9" s="2">
        <f ca="1">IFERROR(D9-E9,0)</f>
        <v>0</v>
      </c>
      <c r="C9" s="11">
        <f ca="1">IFERROR(D9/E9-1,"-")</f>
        <v>0</v>
      </c>
      <c r="D9" s="2">
        <f ca="1">IFERROR(_xll.CompanyOwnerLatestSharesD($A9,$A$6,D$6),"-")</f>
        <v>54991802</v>
      </c>
      <c r="E9" s="2">
        <f ca="1">IFERROR(_xll.CompanyOwnerLatestSharesD($A9,$A$6,E$6),"-")</f>
        <v>54991802</v>
      </c>
    </row>
    <row r="10" spans="1:5" x14ac:dyDescent="0.25">
      <c r="A10" t="s">
        <v>5</v>
      </c>
      <c r="B10" s="2">
        <f ca="1">IFERROR(D10-E10,0)</f>
        <v>0</v>
      </c>
      <c r="C10" s="11">
        <f t="shared" ref="C10:C28" ca="1" si="0">IFERROR(D10/E10-1,"-")</f>
        <v>0</v>
      </c>
      <c r="D10" s="2">
        <f ca="1">IFERROR(_xll.CompanyOwnerLatestSharesD($A10,$A$6,D$6),"-")</f>
        <v>46230000</v>
      </c>
      <c r="E10" s="2">
        <f ca="1">IFERROR(_xll.CompanyOwnerLatestSharesD($A10,$A$6,E$6),"-")</f>
        <v>46230000</v>
      </c>
    </row>
    <row r="11" spans="1:5" x14ac:dyDescent="0.25">
      <c r="A11" t="s">
        <v>4</v>
      </c>
      <c r="B11" s="2">
        <f ca="1">IFERROR(D11-E11,0)</f>
        <v>0</v>
      </c>
      <c r="C11" s="11" t="str">
        <f t="shared" ca="1" si="0"/>
        <v>-</v>
      </c>
      <c r="D11" s="2" t="str">
        <f ca="1">IFERROR(_xll.CompanyOwnerLatestSharesD($A11,$A$6,D$6),"-")</f>
        <v>-</v>
      </c>
      <c r="E11" s="2" t="str">
        <f ca="1">IFERROR(_xll.CompanyOwnerLatestSharesD($A11,$A$6,E$6),"-")</f>
        <v>-</v>
      </c>
    </row>
    <row r="12" spans="1:5" x14ac:dyDescent="0.25">
      <c r="A12" t="s">
        <v>2</v>
      </c>
      <c r="B12" s="2">
        <f t="shared" ref="B12:B28" ca="1" si="1">IFERROR(D12-E12,0)</f>
        <v>0</v>
      </c>
      <c r="C12" s="11">
        <f t="shared" ca="1" si="0"/>
        <v>0</v>
      </c>
      <c r="D12" s="2">
        <f ca="1">IFERROR(_xll.CompanyOwnerLatestSharesD($A12,$A$6,D$6),"-")</f>
        <v>73278995</v>
      </c>
      <c r="E12" s="2">
        <f ca="1">IFERROR(_xll.CompanyOwnerLatestSharesD($A12,$A$6,E$6),"-")</f>
        <v>73278995</v>
      </c>
    </row>
    <row r="13" spans="1:5" x14ac:dyDescent="0.25">
      <c r="A13" t="s">
        <v>6</v>
      </c>
      <c r="B13" s="2">
        <f t="shared" ca="1" si="1"/>
        <v>0</v>
      </c>
      <c r="C13" s="11">
        <f t="shared" ca="1" si="0"/>
        <v>0</v>
      </c>
      <c r="D13" s="2">
        <f ca="1">IFERROR(_xll.CompanyOwnerLatestSharesD($A13,$A$6,D$6),"-")</f>
        <v>18902613</v>
      </c>
      <c r="E13" s="2">
        <f ca="1">IFERROR(_xll.CompanyOwnerLatestSharesD($A13,$A$6,E$6),"-")</f>
        <v>18902613</v>
      </c>
    </row>
    <row r="14" spans="1:5" x14ac:dyDescent="0.25">
      <c r="A14" t="s">
        <v>22</v>
      </c>
      <c r="B14" s="2">
        <f t="shared" ca="1" si="1"/>
        <v>1612713</v>
      </c>
      <c r="C14" s="11">
        <f t="shared" ca="1" si="0"/>
        <v>0.191084561731238</v>
      </c>
      <c r="D14" s="2">
        <f ca="1">IFERROR(_xll.CompanyOwnerLatestSharesD($A14,$A$6,D$6),"-")</f>
        <v>10052500</v>
      </c>
      <c r="E14" s="2">
        <f ca="1">IFERROR(_xll.CompanyOwnerLatestSharesD($A14,$A$6,E$6),"-")</f>
        <v>8439787</v>
      </c>
    </row>
    <row r="15" spans="1:5" x14ac:dyDescent="0.25">
      <c r="A15" t="s">
        <v>11</v>
      </c>
      <c r="B15" s="2">
        <f t="shared" ca="1" si="1"/>
        <v>0</v>
      </c>
      <c r="C15" s="11">
        <f t="shared" ca="1" si="0"/>
        <v>0</v>
      </c>
      <c r="D15" s="2">
        <f ca="1">IFERROR(_xll.CompanyOwnerLatestSharesD($A15,$A$6,D$6),"-")</f>
        <v>19423500</v>
      </c>
      <c r="E15" s="2">
        <f ca="1">IFERROR(_xll.CompanyOwnerLatestSharesD($A15,$A$6,E$6),"-")</f>
        <v>19423500</v>
      </c>
    </row>
    <row r="16" spans="1:5" x14ac:dyDescent="0.25">
      <c r="A16" t="s">
        <v>23</v>
      </c>
      <c r="B16" s="2">
        <f t="shared" ca="1" si="1"/>
        <v>0</v>
      </c>
      <c r="C16" s="11" t="str">
        <f t="shared" ca="1" si="0"/>
        <v>-</v>
      </c>
      <c r="D16" s="2" t="str">
        <f ca="1">IFERROR(_xll.CompanyOwnerLatestSharesD($A16,$A$6,D$6),"-")</f>
        <v>-</v>
      </c>
      <c r="E16" s="2" t="str">
        <f ca="1">IFERROR(_xll.CompanyOwnerLatestSharesD($A16,$A$6,E$6),"-")</f>
        <v>-</v>
      </c>
    </row>
    <row r="17" spans="1:5" x14ac:dyDescent="0.25">
      <c r="A17" t="s">
        <v>12</v>
      </c>
      <c r="B17" s="2">
        <f t="shared" ca="1" si="1"/>
        <v>0</v>
      </c>
      <c r="C17" s="11">
        <f t="shared" ca="1" si="0"/>
        <v>0</v>
      </c>
      <c r="D17" s="2">
        <f ca="1">IFERROR(_xll.CompanyOwnerLatestSharesD($A17,$A$6,D$6),"-")</f>
        <v>11165041</v>
      </c>
      <c r="E17" s="2">
        <f ca="1">IFERROR(_xll.CompanyOwnerLatestSharesD($A17,$A$6,E$6),"-")</f>
        <v>11165041</v>
      </c>
    </row>
    <row r="18" spans="1:5" x14ac:dyDescent="0.25">
      <c r="A18" t="s">
        <v>10</v>
      </c>
      <c r="B18" s="2">
        <f t="shared" ca="1" si="1"/>
        <v>0</v>
      </c>
      <c r="C18" s="11">
        <f t="shared" ca="1" si="0"/>
        <v>0</v>
      </c>
      <c r="D18" s="2">
        <f ca="1">IFERROR(_xll.CompanyOwnerLatestSharesD($A18,$A$6,D$6),"-")</f>
        <v>14043855</v>
      </c>
      <c r="E18" s="2">
        <f ca="1">IFERROR(_xll.CompanyOwnerLatestSharesD($A18,$A$6,E$6),"-")</f>
        <v>14043855</v>
      </c>
    </row>
    <row r="19" spans="1:5" x14ac:dyDescent="0.25">
      <c r="A19" t="s">
        <v>9</v>
      </c>
      <c r="B19" s="2">
        <f t="shared" ca="1" si="1"/>
        <v>0</v>
      </c>
      <c r="C19" s="11">
        <f t="shared" ca="1" si="0"/>
        <v>0</v>
      </c>
      <c r="D19" s="2">
        <f ca="1">IFERROR(_xll.CompanyOwnerLatestSharesD($A19,$A$6,D$6),"-")</f>
        <v>41406530</v>
      </c>
      <c r="E19" s="2">
        <f ca="1">IFERROR(_xll.CompanyOwnerLatestSharesD($A19,$A$6,E$6),"-")</f>
        <v>41406530</v>
      </c>
    </row>
    <row r="20" spans="1:5" x14ac:dyDescent="0.25">
      <c r="A20" t="s">
        <v>8</v>
      </c>
      <c r="B20" s="2">
        <f t="shared" ca="1" si="1"/>
        <v>0</v>
      </c>
      <c r="C20" s="11">
        <f t="shared" ca="1" si="0"/>
        <v>0</v>
      </c>
      <c r="D20" s="2">
        <f ca="1">IFERROR(_xll.CompanyOwnerLatestSharesD($A20,$A$6,D$6),"-")</f>
        <v>16380914</v>
      </c>
      <c r="E20" s="2">
        <f ca="1">IFERROR(_xll.CompanyOwnerLatestSharesD($A20,$A$6,E$6),"-")</f>
        <v>16380914</v>
      </c>
    </row>
    <row r="21" spans="1:5" x14ac:dyDescent="0.25">
      <c r="A21" t="s">
        <v>7</v>
      </c>
      <c r="B21" s="2">
        <f t="shared" ca="1" si="1"/>
        <v>0</v>
      </c>
      <c r="C21" s="11">
        <f t="shared" ca="1" si="0"/>
        <v>0</v>
      </c>
      <c r="D21" s="2">
        <f ca="1">IFERROR(_xll.CompanyOwnerLatestSharesD($A21,$A$6,D$6),"-")</f>
        <v>18441622</v>
      </c>
      <c r="E21" s="2">
        <f ca="1">IFERROR(_xll.CompanyOwnerLatestSharesD($A21,$A$6,E$6),"-")</f>
        <v>18441622</v>
      </c>
    </row>
    <row r="22" spans="1:5" x14ac:dyDescent="0.25">
      <c r="A22" t="s">
        <v>24</v>
      </c>
      <c r="B22" s="2">
        <f t="shared" ca="1" si="1"/>
        <v>-59453</v>
      </c>
      <c r="C22" s="11">
        <f t="shared" ca="1" si="0"/>
        <v>-2.5005564456255236E-3</v>
      </c>
      <c r="D22" s="2">
        <f ca="1">IFERROR(_xll.CompanyOwnerLatestSharesD($A22,$A$6,D$6),"-")</f>
        <v>23716455</v>
      </c>
      <c r="E22" s="2">
        <f ca="1">IFERROR(_xll.CompanyOwnerLatestSharesD($A22,$A$6,E$6),"-")</f>
        <v>23775908</v>
      </c>
    </row>
    <row r="23" spans="1:5" x14ac:dyDescent="0.25">
      <c r="A23" t="s">
        <v>15</v>
      </c>
      <c r="B23" s="2">
        <f t="shared" ca="1" si="1"/>
        <v>0</v>
      </c>
      <c r="C23" s="11">
        <f t="shared" ca="1" si="0"/>
        <v>0</v>
      </c>
      <c r="D23" s="2">
        <f ca="1">IFERROR(_xll.CompanyOwnerLatestSharesD($A23,$A$6,D$6),"-")</f>
        <v>34257976</v>
      </c>
      <c r="E23" s="2">
        <f ca="1">IFERROR(_xll.CompanyOwnerLatestSharesD($A23,$A$6,E$6),"-")</f>
        <v>34257976</v>
      </c>
    </row>
    <row r="24" spans="1:5" x14ac:dyDescent="0.25">
      <c r="A24" t="s">
        <v>14</v>
      </c>
      <c r="B24" s="2">
        <f t="shared" ca="1" si="1"/>
        <v>0</v>
      </c>
      <c r="C24" s="11">
        <f t="shared" ca="1" si="0"/>
        <v>0</v>
      </c>
      <c r="D24" s="2">
        <f ca="1">IFERROR(_xll.CompanyOwnerLatestSharesD($A24,$A$6,D$6),"-")</f>
        <v>11228319</v>
      </c>
      <c r="E24" s="2">
        <f ca="1">IFERROR(_xll.CompanyOwnerLatestSharesD($A24,$A$6,E$6),"-")</f>
        <v>11228319</v>
      </c>
    </row>
    <row r="25" spans="1:5" x14ac:dyDescent="0.25">
      <c r="A25" t="s">
        <v>13</v>
      </c>
      <c r="B25" s="2">
        <f t="shared" ca="1" si="1"/>
        <v>0</v>
      </c>
      <c r="C25" s="11">
        <f t="shared" ca="1" si="0"/>
        <v>0</v>
      </c>
      <c r="D25" s="2">
        <f ca="1">IFERROR(_xll.CompanyOwnerLatestSharesD($A25,$A$6,D$6),"-")</f>
        <v>11342299</v>
      </c>
      <c r="E25" s="2">
        <f ca="1">IFERROR(_xll.CompanyOwnerLatestSharesD($A25,$A$6,E$6),"-")</f>
        <v>11342299</v>
      </c>
    </row>
    <row r="26" spans="1:5" x14ac:dyDescent="0.25">
      <c r="A26" t="s">
        <v>20</v>
      </c>
      <c r="B26" s="2">
        <f t="shared" ca="1" si="1"/>
        <v>0</v>
      </c>
      <c r="C26" s="11">
        <f t="shared" ca="1" si="0"/>
        <v>0</v>
      </c>
      <c r="D26" s="2">
        <f ca="1">IFERROR(_xll.CompanyOwnerLatestSharesD($A26,$A$6,D$6),"-")</f>
        <v>10760548</v>
      </c>
      <c r="E26" s="2">
        <f ca="1">IFERROR(_xll.CompanyOwnerLatestSharesD($A26,$A$6,E$6),"-")</f>
        <v>10760548</v>
      </c>
    </row>
    <row r="27" spans="1:5" x14ac:dyDescent="0.25">
      <c r="A27" t="s">
        <v>25</v>
      </c>
      <c r="B27" s="2">
        <f t="shared" ca="1" si="1"/>
        <v>0</v>
      </c>
      <c r="C27" s="11">
        <f t="shared" ca="1" si="0"/>
        <v>0</v>
      </c>
      <c r="D27" s="2">
        <f ca="1">IFERROR(_xll.CompanyOwnerLatestSharesD($A27,$A$6,D$6),"-")</f>
        <v>21000000</v>
      </c>
      <c r="E27" s="2">
        <f ca="1">IFERROR(_xll.CompanyOwnerLatestSharesD($A27,$A$6,E$6),"-")</f>
        <v>21000000</v>
      </c>
    </row>
    <row r="28" spans="1:5" x14ac:dyDescent="0.25">
      <c r="A28" t="s">
        <v>26</v>
      </c>
      <c r="B28" s="2">
        <f t="shared" ca="1" si="1"/>
        <v>0</v>
      </c>
      <c r="C28" s="11">
        <f t="shared" ca="1" si="0"/>
        <v>0</v>
      </c>
      <c r="D28" s="2">
        <f ca="1">IFERROR(_xll.CompanyOwnerLatestSharesD($A28,$A$6,D$6),"-")</f>
        <v>10009950</v>
      </c>
      <c r="E28" s="2">
        <f ca="1">IFERROR(_xll.CompanyOwnerLatestSharesD($A28,$A$6,E$6),"-")</f>
        <v>10009950</v>
      </c>
    </row>
    <row r="31" spans="1:5" x14ac:dyDescent="0.25">
      <c r="A31" s="10" t="s">
        <v>39</v>
      </c>
    </row>
  </sheetData>
  <conditionalFormatting sqref="B9:C28">
    <cfRule type="cellIs" dxfId="1" priority="2" operator="lessThan">
      <formula>0</formula>
    </cfRule>
    <cfRule type="cellIs" dxfId="0" priority="3" operator="greaterThan">
      <formula>0</formula>
    </cfRule>
  </conditionalFormatting>
  <dataValidations count="1">
    <dataValidation type="list" allowBlank="1" showInputMessage="1" showErrorMessage="1" sqref="A6">
      <formula1>tickers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1" stopIfTrue="1" operator="endsWith" id="{2EAAC520-1E67-4146-AEBB-2F533484C03B}">
            <xm:f>RIGHT(B9,LEN("-"))="-"</xm:f>
            <xm:f>"-"</xm:f>
            <x14:dxf/>
          </x14:cfRule>
          <xm:sqref>B9:C28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sqref="A1:A14"/>
    </sheetView>
  </sheetViews>
  <sheetFormatPr defaultRowHeight="15" x14ac:dyDescent="0.25"/>
  <sheetData>
    <row r="1" spans="1:1" x14ac:dyDescent="0.25">
      <c r="A1" t="s">
        <v>31</v>
      </c>
    </row>
    <row r="2" spans="1:1" x14ac:dyDescent="0.25">
      <c r="A2" t="s">
        <v>19</v>
      </c>
    </row>
    <row r="3" spans="1:1" x14ac:dyDescent="0.25">
      <c r="A3" t="s">
        <v>34</v>
      </c>
    </row>
    <row r="4" spans="1:1" x14ac:dyDescent="0.25">
      <c r="A4" t="s">
        <v>21</v>
      </c>
    </row>
    <row r="5" spans="1:1" x14ac:dyDescent="0.25">
      <c r="A5" t="s">
        <v>37</v>
      </c>
    </row>
    <row r="6" spans="1:1" x14ac:dyDescent="0.25">
      <c r="A6" t="s">
        <v>0</v>
      </c>
    </row>
    <row r="7" spans="1:1" x14ac:dyDescent="0.25">
      <c r="A7" t="s">
        <v>33</v>
      </c>
    </row>
    <row r="8" spans="1:1" x14ac:dyDescent="0.25">
      <c r="A8" t="s">
        <v>35</v>
      </c>
    </row>
    <row r="9" spans="1:1" x14ac:dyDescent="0.25">
      <c r="A9" t="s">
        <v>30</v>
      </c>
    </row>
    <row r="10" spans="1:1" x14ac:dyDescent="0.25">
      <c r="A10" t="s">
        <v>32</v>
      </c>
    </row>
    <row r="11" spans="1:1" x14ac:dyDescent="0.25">
      <c r="A11" t="s">
        <v>28</v>
      </c>
    </row>
    <row r="12" spans="1:1" x14ac:dyDescent="0.25">
      <c r="A12" t="s">
        <v>29</v>
      </c>
    </row>
    <row r="13" spans="1:1" x14ac:dyDescent="0.25">
      <c r="A13" t="s">
        <v>27</v>
      </c>
    </row>
    <row r="14" spans="1:1" x14ac:dyDescent="0.25">
      <c r="A14" t="s">
        <v>36</v>
      </c>
    </row>
  </sheetData>
  <sortState ref="A1:A14">
    <sortCondition ref="A1:A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Sheet1!GeniusQuery_1</vt:lpstr>
      <vt:lpstr>tickers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einaroddsson</dc:creator>
  <cp:lastModifiedBy>einaroddsson</cp:lastModifiedBy>
  <dcterms:created xsi:type="dcterms:W3CDTF">2015-05-29T10:17:58Z</dcterms:created>
  <dcterms:modified xsi:type="dcterms:W3CDTF">2015-05-29T11:40:02Z</dcterms:modified>
</cp:coreProperties>
</file>