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9630" windowHeight="7305"/>
  </bookViews>
  <sheets>
    <sheet name="Frá viðskiptavinum" sheetId="4" r:id="rId1"/>
  </sheets>
  <calcPr calcId="145621"/>
</workbook>
</file>

<file path=xl/calcChain.xml><?xml version="1.0" encoding="utf-8"?>
<calcChain xmlns="http://schemas.openxmlformats.org/spreadsheetml/2006/main">
  <c r="D11" i="4" l="1"/>
  <c r="D4" i="4"/>
  <c r="B4" i="4"/>
  <c r="E7" i="4"/>
  <c r="E11" i="4"/>
  <c r="E15" i="4"/>
  <c r="E8" i="4"/>
  <c r="E12" i="4"/>
  <c r="E9" i="4"/>
  <c r="E13" i="4"/>
  <c r="E10" i="4"/>
  <c r="E14" i="4"/>
  <c r="D15" i="4"/>
  <c r="D10" i="4"/>
  <c r="C14" i="4"/>
  <c r="C10" i="4"/>
  <c r="D14" i="4"/>
  <c r="D9" i="4"/>
  <c r="C13" i="4"/>
  <c r="C9" i="4"/>
  <c r="D13" i="4"/>
  <c r="D8" i="4"/>
  <c r="C12" i="4"/>
  <c r="C7" i="4"/>
  <c r="D7" i="4"/>
  <c r="D12" i="4"/>
  <c r="C15" i="4"/>
  <c r="C11" i="4"/>
  <c r="C8" i="4"/>
  <c r="C21" i="4"/>
  <c r="C20" i="4"/>
  <c r="D23" i="4"/>
  <c r="D22" i="4"/>
  <c r="E20" i="4"/>
  <c r="C19" i="4"/>
  <c r="C18" i="4"/>
  <c r="D26" i="4"/>
</calcChain>
</file>

<file path=xl/sharedStrings.xml><?xml version="1.0" encoding="utf-8"?>
<sst xmlns="http://schemas.openxmlformats.org/spreadsheetml/2006/main" count="24" uniqueCount="24">
  <si>
    <t>Result</t>
  </si>
  <si>
    <t>Date</t>
  </si>
  <si>
    <t>HFF150224</t>
  </si>
  <si>
    <t>Frá Júpiter</t>
  </si>
  <si>
    <t>LastPriceD</t>
  </si>
  <si>
    <t>AvxotunD</t>
  </si>
  <si>
    <t>BinditimiD</t>
  </si>
  <si>
    <t>HFF150914</t>
  </si>
  <si>
    <t>RIKB 13 0517</t>
  </si>
  <si>
    <t>RIKB 19 0226</t>
  </si>
  <si>
    <t>RIKS 21 0414</t>
  </si>
  <si>
    <t>HFF150434</t>
  </si>
  <si>
    <t>HFF150644</t>
  </si>
  <si>
    <t>LSS150224</t>
  </si>
  <si>
    <t>RVK 09 1</t>
  </si>
  <si>
    <t>Íslandsbanki</t>
  </si>
  <si>
    <t>Reibor</t>
  </si>
  <si>
    <t>GeniusToday</t>
  </si>
  <si>
    <t>Next business day</t>
  </si>
  <si>
    <t>Instrument</t>
  </si>
  <si>
    <t>Last Price</t>
  </si>
  <si>
    <t>Last Yield</t>
  </si>
  <si>
    <t>Last Dirty Price</t>
  </si>
  <si>
    <t>KODIAK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</si>
</sst>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14" fontId="2" fillId="0" borderId="0" xfId="0" applyNumberFormat="1" applyFont="1"/>
    <xf numFmtId="0" fontId="1" fillId="0" borderId="1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/>
    <xf numFmtId="2" fontId="2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1</xdr:col>
      <xdr:colOff>571429</xdr:colOff>
      <xdr:row>0</xdr:row>
      <xdr:rowOff>647630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85725"/>
          <a:ext cx="571429" cy="5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showGridLines="0" tabSelected="1" workbookViewId="0">
      <selection activeCell="H36" sqref="H36"/>
    </sheetView>
  </sheetViews>
  <sheetFormatPr defaultRowHeight="12" x14ac:dyDescent="0.2"/>
  <cols>
    <col min="1" max="1" width="5.28515625" style="2" customWidth="1"/>
    <col min="2" max="2" width="11.42578125" style="2" bestFit="1" customWidth="1"/>
    <col min="3" max="3" width="7.85546875" style="2" bestFit="1" customWidth="1"/>
    <col min="4" max="4" width="17.85546875" style="2" customWidth="1"/>
    <col min="5" max="5" width="11.7109375" style="2" bestFit="1" customWidth="1"/>
    <col min="6" max="6" width="11.140625" style="2" bestFit="1" customWidth="1"/>
    <col min="7" max="7" width="13.140625" style="2" customWidth="1"/>
    <col min="8" max="9" width="9.140625" style="2"/>
    <col min="10" max="10" width="12.42578125" style="2" customWidth="1"/>
    <col min="11" max="11" width="10.5703125" style="2" customWidth="1"/>
    <col min="12" max="12" width="9.140625" style="2"/>
    <col min="13" max="14" width="10.42578125" style="2" bestFit="1" customWidth="1"/>
    <col min="15" max="15" width="12.42578125" style="2" bestFit="1" customWidth="1"/>
    <col min="16" max="16" width="14.28515625" style="2" bestFit="1" customWidth="1"/>
    <col min="17" max="16384" width="9.140625" style="2"/>
  </cols>
  <sheetData>
    <row r="1" spans="1:16" ht="53.25" customHeight="1" x14ac:dyDescent="0.5">
      <c r="C1" s="12" t="s">
        <v>23</v>
      </c>
    </row>
    <row r="2" spans="1:16" x14ac:dyDescent="0.2">
      <c r="B2" s="5"/>
      <c r="C2" s="5"/>
      <c r="D2" s="5"/>
      <c r="E2" s="6"/>
    </row>
    <row r="3" spans="1:16" x14ac:dyDescent="0.2">
      <c r="B3" s="5" t="s">
        <v>17</v>
      </c>
      <c r="D3" s="5" t="s">
        <v>18</v>
      </c>
      <c r="E3" s="6"/>
    </row>
    <row r="4" spans="1:16" x14ac:dyDescent="0.2">
      <c r="B4" s="3">
        <f>_xll.GeniusToday()</f>
        <v>41327</v>
      </c>
      <c r="C4" s="3"/>
      <c r="D4" s="3">
        <f>_xll.NextBusinessdayToday()</f>
        <v>41330</v>
      </c>
      <c r="E4" s="3"/>
      <c r="M4" s="3"/>
      <c r="N4" s="3"/>
      <c r="O4" s="3"/>
      <c r="P4" s="3"/>
    </row>
    <row r="5" spans="1:16" x14ac:dyDescent="0.2">
      <c r="A5" s="10"/>
      <c r="B5" s="10"/>
    </row>
    <row r="6" spans="1:16" x14ac:dyDescent="0.2">
      <c r="B6" s="1" t="s">
        <v>19</v>
      </c>
      <c r="C6" s="1" t="s">
        <v>20</v>
      </c>
      <c r="D6" s="1" t="s">
        <v>21</v>
      </c>
      <c r="E6" s="1" t="s">
        <v>22</v>
      </c>
      <c r="F6" s="1"/>
      <c r="G6" s="1"/>
      <c r="H6" s="1"/>
      <c r="I6" s="1"/>
      <c r="J6" s="1"/>
      <c r="K6" s="1"/>
      <c r="L6" s="1"/>
      <c r="M6" s="1"/>
      <c r="N6" s="1"/>
    </row>
    <row r="7" spans="1:16" x14ac:dyDescent="0.2">
      <c r="B7" s="2" t="s">
        <v>8</v>
      </c>
      <c r="C7" s="2">
        <f>_xll.LastPrice(B7)</f>
        <v>100.5</v>
      </c>
      <c r="D7" s="2">
        <f>_xll.LastYield(B7)</f>
        <v>4.9008500000000003E-2</v>
      </c>
      <c r="E7" s="2">
        <f>_xll.LastDirtyPrice(B7)</f>
        <v>106.061644</v>
      </c>
    </row>
    <row r="8" spans="1:16" x14ac:dyDescent="0.2">
      <c r="B8" s="2" t="s">
        <v>9</v>
      </c>
      <c r="C8" s="2">
        <f>_xll.LastPrice(B8)</f>
        <v>117.215</v>
      </c>
      <c r="D8" s="2">
        <f>_xll.LastYield(B8)</f>
        <v>5.3242940000000002E-2</v>
      </c>
      <c r="E8" s="2">
        <f>_xll.LastDirtyPrice(B8)</f>
        <v>125.941093</v>
      </c>
    </row>
    <row r="9" spans="1:16" x14ac:dyDescent="0.2">
      <c r="B9" s="2" t="s">
        <v>7</v>
      </c>
      <c r="C9" s="2">
        <f>_xll.LastPrice(B9)</f>
        <v>102.5</v>
      </c>
      <c r="D9" s="2">
        <f>_xll.LastYield(B9)</f>
        <v>7.1229800000000001E-3</v>
      </c>
      <c r="E9" s="2">
        <f>_xll.LastDirtyPrice(B9)</f>
        <v>40.783496999999997</v>
      </c>
    </row>
    <row r="10" spans="1:16" x14ac:dyDescent="0.2">
      <c r="B10" s="2" t="s">
        <v>2</v>
      </c>
      <c r="C10" s="2">
        <f>_xll.LastPrice(B10)</f>
        <v>111.35</v>
      </c>
      <c r="D10" s="2">
        <f>_xll.LastYield(B10)</f>
        <v>1.7585969999999999E-2</v>
      </c>
      <c r="E10" s="2">
        <f>_xll.LastDirtyPrice(B10)</f>
        <v>121.947193</v>
      </c>
    </row>
    <row r="11" spans="1:16" x14ac:dyDescent="0.2">
      <c r="B11" s="2" t="s">
        <v>10</v>
      </c>
      <c r="C11" s="2">
        <f>_xll.LastPrice(B11)</f>
        <v>118.7</v>
      </c>
      <c r="D11" s="2">
        <f>_xll.LastYield(B11)</f>
        <v>1.355336E-2</v>
      </c>
      <c r="E11" s="2">
        <f>_xll.LastDirtyPrice(B11)</f>
        <v>135.95344499999999</v>
      </c>
    </row>
    <row r="12" spans="1:16" x14ac:dyDescent="0.2">
      <c r="B12" s="2" t="s">
        <v>11</v>
      </c>
      <c r="C12" s="2">
        <f>_xll.LastPrice(B12)</f>
        <v>116.3</v>
      </c>
      <c r="D12" s="2">
        <f>_xll.LastYield(B12)</f>
        <v>2.1718629999999999E-2</v>
      </c>
      <c r="E12" s="2">
        <f>_xll.LastDirtyPrice(B12)</f>
        <v>164.63782599999999</v>
      </c>
    </row>
    <row r="13" spans="1:16" x14ac:dyDescent="0.2">
      <c r="B13" s="2" t="s">
        <v>12</v>
      </c>
      <c r="C13" s="2">
        <f>_xll.LastPrice(B13)</f>
        <v>118.4</v>
      </c>
      <c r="D13" s="2">
        <f>_xll.LastYield(B13)</f>
        <v>2.4832719999999999E-2</v>
      </c>
      <c r="E13" s="2">
        <f>_xll.LastDirtyPrice(B13)</f>
        <v>181.60537199999999</v>
      </c>
    </row>
    <row r="14" spans="1:16" x14ac:dyDescent="0.2">
      <c r="B14" s="2" t="s">
        <v>13</v>
      </c>
      <c r="C14" s="2">
        <f>_xll.LastPrice(B14)</f>
        <v>108.54</v>
      </c>
      <c r="D14" s="2">
        <f>_xll.LastYield(B14)</f>
        <v>2.2332009999999999E-2</v>
      </c>
      <c r="E14" s="2">
        <f>_xll.LastDirtyPrice(B14)</f>
        <v>107.182311</v>
      </c>
    </row>
    <row r="15" spans="1:16" x14ac:dyDescent="0.2">
      <c r="B15" s="2" t="s">
        <v>14</v>
      </c>
      <c r="C15" s="2">
        <f>_xll.LastPrice(B15)</f>
        <v>124.0925</v>
      </c>
      <c r="D15" s="2">
        <f>_xll.LastYield(B15)</f>
        <v>3.02504E-2</v>
      </c>
      <c r="E15" s="2">
        <f>_xll.LastDirtyPrice(B15)</f>
        <v>145.99254199999999</v>
      </c>
    </row>
    <row r="16" spans="1:16" x14ac:dyDescent="0.2">
      <c r="E16" s="9"/>
    </row>
    <row r="17" spans="1:5" hidden="1" x14ac:dyDescent="0.2">
      <c r="A17" s="11" t="s">
        <v>3</v>
      </c>
      <c r="B17" s="11"/>
      <c r="C17" s="1" t="s">
        <v>0</v>
      </c>
      <c r="D17" s="4" t="s">
        <v>1</v>
      </c>
    </row>
    <row r="18" spans="1:5" hidden="1" x14ac:dyDescent="0.2">
      <c r="B18" s="2" t="s">
        <v>4</v>
      </c>
      <c r="C18" s="2" t="e">
        <f>_xll.LastPriceD(#REF!,D18)</f>
        <v>#VALUE!</v>
      </c>
      <c r="D18" s="3">
        <v>40829</v>
      </c>
    </row>
    <row r="19" spans="1:5" hidden="1" x14ac:dyDescent="0.2">
      <c r="B19" s="2" t="s">
        <v>5</v>
      </c>
      <c r="C19" s="2" t="e">
        <f>_xll.AvoxtunD(#REF!,100,D19)</f>
        <v>#VALUE!</v>
      </c>
      <c r="D19" s="3">
        <v>40829</v>
      </c>
    </row>
    <row r="20" spans="1:5" hidden="1" x14ac:dyDescent="0.2">
      <c r="B20" s="7" t="s">
        <v>6</v>
      </c>
      <c r="C20" s="2" t="e">
        <f>_xll.BinditimiD(#REF!,0.05,D20)</f>
        <v>#VALUE!</v>
      </c>
      <c r="D20" s="3">
        <v>40919</v>
      </c>
      <c r="E20" s="2" t="e">
        <f>_xll.LastPrice(#REF!)</f>
        <v>#VALUE!</v>
      </c>
    </row>
    <row r="21" spans="1:5" hidden="1" x14ac:dyDescent="0.2">
      <c r="C21" s="2" t="e">
        <f>_xll.Binditimi()</f>
        <v>#VALUE!</v>
      </c>
    </row>
    <row r="22" spans="1:5" hidden="1" x14ac:dyDescent="0.2">
      <c r="A22" s="11" t="s">
        <v>15</v>
      </c>
      <c r="B22" s="11"/>
      <c r="D22" s="8" t="e">
        <f>_xll.LastDuration(#REF!)</f>
        <v>#VALUE!</v>
      </c>
    </row>
    <row r="23" spans="1:5" hidden="1" x14ac:dyDescent="0.2">
      <c r="B23" s="2" t="s">
        <v>16</v>
      </c>
      <c r="D23" s="2" t="e">
        <f>_xll.LastDurationD(#REF!,"11.01.2012")</f>
        <v>#VALUE!</v>
      </c>
    </row>
    <row r="24" spans="1:5" hidden="1" x14ac:dyDescent="0.2"/>
    <row r="25" spans="1:5" hidden="1" x14ac:dyDescent="0.2"/>
    <row r="26" spans="1:5" hidden="1" x14ac:dyDescent="0.2">
      <c r="D26" s="8" t="e">
        <f>_xll.BinditimiD(#REF!,#REF!,D20)</f>
        <v>#VALUE!</v>
      </c>
    </row>
    <row r="27" spans="1:5" hidden="1" x14ac:dyDescent="0.2"/>
  </sheetData>
  <mergeCells count="3">
    <mergeCell ref="A5:B5"/>
    <mergeCell ref="A17:B17"/>
    <mergeCell ref="A22:B2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Frá viðskiptavinum</vt:lpstr>
    </vt:vector>
  </TitlesOfParts>
  <Company>Updatesofts.com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 Thors</dc:creator>
  <cp:lastModifiedBy>Thor Thors</cp:lastModifiedBy>
  <dcterms:created xsi:type="dcterms:W3CDTF">2011-10-17T19:13:21Z</dcterms:created>
  <dcterms:modified xsi:type="dcterms:W3CDTF">2013-02-22T13:39:12Z</dcterms:modified>
</cp:coreProperties>
</file>