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"/>
    </mc:Choice>
  </mc:AlternateContent>
  <bookViews>
    <workbookView xWindow="0" yWindow="0" windowWidth="38400" windowHeight="20235"/>
  </bookViews>
  <sheets>
    <sheet name="Quick Lo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0" i="1"/>
  <c r="B31" i="1"/>
  <c r="B32" i="1"/>
  <c r="B26" i="1"/>
  <c r="B27" i="1"/>
  <c r="B28" i="1"/>
  <c r="B17" i="1"/>
  <c r="B18" i="1"/>
  <c r="B19" i="1"/>
  <c r="B20" i="1"/>
  <c r="B21" i="1"/>
  <c r="B22" i="1"/>
  <c r="B23" i="1"/>
  <c r="B16" i="1"/>
  <c r="B11" i="1"/>
  <c r="B12" i="1"/>
  <c r="B13" i="1"/>
  <c r="B10" i="1"/>
  <c r="K10" i="1"/>
  <c r="J10" i="1"/>
  <c r="H10" i="1"/>
  <c r="G10" i="1"/>
  <c r="E10" i="1"/>
  <c r="D10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3" i="1"/>
  <c r="J13" i="1"/>
  <c r="K12" i="1"/>
  <c r="J12" i="1"/>
  <c r="K11" i="1"/>
  <c r="J11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3" i="1"/>
  <c r="G13" i="1"/>
  <c r="H12" i="1"/>
  <c r="G12" i="1"/>
  <c r="H11" i="1"/>
  <c r="G11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1" i="1"/>
  <c r="E12" i="1"/>
  <c r="E13" i="1"/>
  <c r="D11" i="1"/>
  <c r="D12" i="1"/>
  <c r="D13" i="1"/>
  <c r="A5" i="1"/>
</calcChain>
</file>

<file path=xl/sharedStrings.xml><?xml version="1.0" encoding="utf-8"?>
<sst xmlns="http://schemas.openxmlformats.org/spreadsheetml/2006/main" count="37" uniqueCount="34">
  <si>
    <t>Symbol</t>
  </si>
  <si>
    <t>Year</t>
  </si>
  <si>
    <t>Currency</t>
  </si>
  <si>
    <t>Divide Numbers By</t>
  </si>
  <si>
    <t xml:space="preserve">         KODIAK Excel</t>
  </si>
  <si>
    <t>Period</t>
  </si>
  <si>
    <t>Y</t>
  </si>
  <si>
    <t>Q4</t>
  </si>
  <si>
    <t>2H</t>
  </si>
  <si>
    <t>Revenues</t>
  </si>
  <si>
    <t>GrossProfit</t>
  </si>
  <si>
    <t>EBITDA</t>
  </si>
  <si>
    <t>Earnings</t>
  </si>
  <si>
    <t>Balance Sheet</t>
  </si>
  <si>
    <t>Equity</t>
  </si>
  <si>
    <t>KeyId</t>
  </si>
  <si>
    <t>NonCurrentAssets</t>
  </si>
  <si>
    <t>CurrentAssets</t>
  </si>
  <si>
    <t>TotalAssets</t>
  </si>
  <si>
    <t>NonCurrentLiabilities</t>
  </si>
  <si>
    <t>CurrentLiabilities</t>
  </si>
  <si>
    <t>TotalLiabilities</t>
  </si>
  <si>
    <t>EquityAndLiabilities</t>
  </si>
  <si>
    <t>WCOperations</t>
  </si>
  <si>
    <t>COBIT</t>
  </si>
  <si>
    <t>NetCashFromOA</t>
  </si>
  <si>
    <t>NetCashFromIA</t>
  </si>
  <si>
    <t>NetCashFromFA</t>
  </si>
  <si>
    <t>ChangeInCash</t>
  </si>
  <si>
    <t>CashEnd</t>
  </si>
  <si>
    <t>Income Statement</t>
  </si>
  <si>
    <t>Cash Flow</t>
  </si>
  <si>
    <t>Description</t>
  </si>
  <si>
    <t>GRND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</si>
</sst>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1" applyNumberFormat="1" applyFont="1"/>
    <xf numFmtId="0" fontId="5" fillId="0" borderId="0" xfId="0" applyFont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Border="1"/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666679</xdr:colOff>
      <xdr:row>0</xdr:row>
      <xdr:rowOff>657155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/>
  </sheetViews>
  <sheetFormatPr defaultRowHeight="15" x14ac:dyDescent="0.25"/>
  <cols>
    <col min="1" max="1" width="21.42578125" customWidth="1"/>
    <col min="2" max="2" width="44.28515625" bestFit="1" customWidth="1"/>
    <col min="3" max="3" width="7.85546875" customWidth="1"/>
    <col min="4" max="5" width="11.28515625" customWidth="1"/>
    <col min="6" max="6" width="4.28515625" customWidth="1"/>
    <col min="7" max="8" width="11.28515625" customWidth="1"/>
    <col min="9" max="9" width="4.5703125" customWidth="1"/>
    <col min="10" max="11" width="11.28515625" customWidth="1"/>
  </cols>
  <sheetData>
    <row r="1" spans="1:11" ht="57.75" customHeight="1" x14ac:dyDescent="0.25">
      <c r="A1" s="3" t="s">
        <v>4</v>
      </c>
      <c r="B1" s="3"/>
      <c r="C1" s="3"/>
    </row>
    <row r="3" spans="1:11" x14ac:dyDescent="0.25">
      <c r="A3" s="16" t="s">
        <v>33</v>
      </c>
      <c r="B3" t="s">
        <v>0</v>
      </c>
    </row>
    <row r="4" spans="1:11" x14ac:dyDescent="0.25">
      <c r="A4" s="16">
        <v>1000</v>
      </c>
      <c r="B4" t="s">
        <v>3</v>
      </c>
    </row>
    <row r="5" spans="1:11" x14ac:dyDescent="0.25">
      <c r="A5" s="15" t="str">
        <f>_xll.FinancialsCurrency(A3)</f>
        <v>EUR</v>
      </c>
      <c r="B5" t="s">
        <v>2</v>
      </c>
    </row>
    <row r="7" spans="1:11" x14ac:dyDescent="0.25">
      <c r="A7" s="5"/>
      <c r="B7" s="5"/>
    </row>
    <row r="8" spans="1:11" ht="18.75" x14ac:dyDescent="0.3">
      <c r="A8" s="2" t="s">
        <v>30</v>
      </c>
      <c r="B8" s="1"/>
      <c r="C8" s="13" t="s">
        <v>1</v>
      </c>
      <c r="D8" s="12">
        <v>2013</v>
      </c>
      <c r="E8" s="12">
        <v>2014</v>
      </c>
      <c r="F8" s="12"/>
      <c r="G8" s="12">
        <v>2013</v>
      </c>
      <c r="H8" s="12">
        <v>2014</v>
      </c>
      <c r="I8" s="12"/>
      <c r="J8" s="12">
        <v>2013</v>
      </c>
      <c r="K8" s="12">
        <v>2014</v>
      </c>
    </row>
    <row r="9" spans="1:11" x14ac:dyDescent="0.25">
      <c r="A9" s="14" t="s">
        <v>15</v>
      </c>
      <c r="B9" s="14" t="s">
        <v>32</v>
      </c>
      <c r="C9" s="13" t="s">
        <v>5</v>
      </c>
      <c r="D9" s="12" t="s">
        <v>6</v>
      </c>
      <c r="E9" s="12" t="s">
        <v>6</v>
      </c>
      <c r="F9" s="12"/>
      <c r="G9" s="12" t="s">
        <v>7</v>
      </c>
      <c r="H9" s="12" t="s">
        <v>7</v>
      </c>
      <c r="I9" s="12"/>
      <c r="J9" s="12" t="s">
        <v>8</v>
      </c>
      <c r="K9" s="12" t="s">
        <v>8</v>
      </c>
    </row>
    <row r="10" spans="1:11" x14ac:dyDescent="0.25">
      <c r="A10" s="10" t="s">
        <v>9</v>
      </c>
      <c r="B10" s="10" t="str">
        <f>_xll.KeyName($A$3,$A10)</f>
        <v>Revenues</v>
      </c>
      <c r="C10" s="10"/>
      <c r="D10" s="11">
        <f>_xll.KeyLookup($A$3,D$8,D$9,$A10)/$A$4</f>
        <v>195033</v>
      </c>
      <c r="E10" s="11">
        <f>_xll.KeyLookup($A$3,E$8,E$9,$A10)/$A$4</f>
        <v>214911</v>
      </c>
      <c r="F10" s="11"/>
      <c r="G10" s="11">
        <f>_xll.KeyLookup($A$3,G$8,G$9,$A10)/$A$4</f>
        <v>45024</v>
      </c>
      <c r="H10" s="11">
        <f>_xll.KeyLookup($A$3,H$8,H$9,$A10)/$A$4</f>
        <v>59327</v>
      </c>
      <c r="I10" s="11"/>
      <c r="J10" s="11">
        <f>_xll.KeyLookup($A$3,J$8,J$9,$A10)/$A$4</f>
        <v>95723</v>
      </c>
      <c r="K10" s="11">
        <f>_xll.KeyLookup($A$3,K$8,K$9,$A10)/$A$4</f>
        <v>127649</v>
      </c>
    </row>
    <row r="11" spans="1:11" x14ac:dyDescent="0.25">
      <c r="A11" s="6" t="s">
        <v>10</v>
      </c>
      <c r="B11" s="6" t="str">
        <f>_xll.KeyName($A$3,$A11)</f>
        <v>Gross Profit</v>
      </c>
      <c r="C11" s="6"/>
      <c r="D11" s="7">
        <f>_xll.KeyLookup($A$3,D$8,D$9,$A11)/$A$4</f>
        <v>62816</v>
      </c>
      <c r="E11" s="7">
        <f>_xll.KeyLookup($A$3,E$8,E$9,$A11)/$A$4</f>
        <v>74564</v>
      </c>
      <c r="F11" s="7"/>
      <c r="G11" s="7">
        <f>_xll.KeyLookup($A$3,G$8,G$9,$A11)/$A$4</f>
        <v>9327</v>
      </c>
      <c r="H11" s="7">
        <f>_xll.KeyLookup($A$3,H$8,H$9,$A11)/$A$4</f>
        <v>13813</v>
      </c>
      <c r="I11" s="7"/>
      <c r="J11" s="7">
        <f>_xll.KeyLookup($A$3,J$8,J$9,$A11)/$A$4</f>
        <v>30043</v>
      </c>
      <c r="K11" s="7">
        <f>_xll.KeyLookup($A$3,K$8,K$9,$A11)/$A$4</f>
        <v>46629</v>
      </c>
    </row>
    <row r="12" spans="1:11" x14ac:dyDescent="0.25">
      <c r="A12" s="6" t="s">
        <v>11</v>
      </c>
      <c r="B12" s="6" t="str">
        <f>_xll.KeyName($A$3,$A12)</f>
        <v>EBITDA</v>
      </c>
      <c r="C12" s="6"/>
      <c r="D12" s="7">
        <f>_xll.KeyLookup($A$3,D$8,D$9,$A12)/$A$4</f>
        <v>45312</v>
      </c>
      <c r="E12" s="7">
        <f>_xll.KeyLookup($A$3,E$8,E$9,$A12)/$A$4</f>
        <v>50969</v>
      </c>
      <c r="F12" s="7"/>
      <c r="G12" s="7">
        <f>_xll.KeyLookup($A$3,G$8,G$9,$A12)/$A$4</f>
        <v>5163</v>
      </c>
      <c r="H12" s="7">
        <f>_xll.KeyLookup($A$3,H$8,H$9,$A12)/$A$4</f>
        <v>4902</v>
      </c>
      <c r="I12" s="7"/>
      <c r="J12" s="7">
        <f>_xll.KeyLookup($A$3,J$8,J$9,$A12)/$A$4</f>
        <v>21173</v>
      </c>
      <c r="K12" s="7">
        <f>_xll.KeyLookup($A$3,K$8,K$9,$A12)/$A$4</f>
        <v>31282</v>
      </c>
    </row>
    <row r="13" spans="1:11" x14ac:dyDescent="0.25">
      <c r="A13" s="8" t="s">
        <v>12</v>
      </c>
      <c r="B13" s="8" t="str">
        <f>_xll.KeyName($A$3,$A13)</f>
        <v>Earnings</v>
      </c>
      <c r="C13" s="8"/>
      <c r="D13" s="9">
        <f>_xll.KeyLookup($A$3,D$8,D$9,$A13)/$A$4</f>
        <v>35413</v>
      </c>
      <c r="E13" s="9">
        <f>_xll.KeyLookup($A$3,E$8,E$9,$A13)/$A$4</f>
        <v>36320</v>
      </c>
      <c r="F13" s="9"/>
      <c r="G13" s="9">
        <f>_xll.KeyLookup($A$3,G$8,G$9,$A13)/$A$4</f>
        <v>9520</v>
      </c>
      <c r="H13" s="9">
        <f>_xll.KeyLookup($A$3,H$8,H$9,$A13)/$A$4</f>
        <v>5765</v>
      </c>
      <c r="I13" s="9"/>
      <c r="J13" s="9">
        <f>_xll.KeyLookup($A$3,J$8,J$9,$A13)/$A$4</f>
        <v>19191</v>
      </c>
      <c r="K13" s="9">
        <f>_xll.KeyLookup($A$3,K$8,K$9,$A13)/$A$4</f>
        <v>25752</v>
      </c>
    </row>
    <row r="14" spans="1:11" x14ac:dyDescent="0.25">
      <c r="D14" s="4"/>
      <c r="E14" s="4"/>
      <c r="F14" s="4"/>
      <c r="G14" s="4"/>
      <c r="H14" s="4"/>
      <c r="I14" s="4"/>
      <c r="J14" s="4"/>
      <c r="K14" s="4"/>
    </row>
    <row r="15" spans="1:11" ht="18.75" x14ac:dyDescent="0.3">
      <c r="A15" s="2" t="s">
        <v>13</v>
      </c>
      <c r="B15" s="1"/>
      <c r="C15" s="1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10" t="s">
        <v>16</v>
      </c>
      <c r="B16" s="10" t="str">
        <f>_xll.KeyName($A$3,$A16)</f>
        <v>Non Current Assets</v>
      </c>
      <c r="C16" s="10"/>
      <c r="D16" s="11">
        <f>_xll.KeyLookup($A$3,D$8,D$9,$A16)/$A$4</f>
        <v>271355</v>
      </c>
      <c r="E16" s="11">
        <f>_xll.KeyLookup($A$3,E$8,E$9,$A16)/$A$4</f>
        <v>284251</v>
      </c>
      <c r="F16" s="11"/>
      <c r="G16" s="11">
        <f>_xll.KeyLookup($A$3,G$8,G$9,$A16)/$A$4</f>
        <v>271355</v>
      </c>
      <c r="H16" s="11">
        <f>_xll.KeyLookup($A$3,H$8,H$9,$A16)/$A$4</f>
        <v>284251</v>
      </c>
      <c r="I16" s="11"/>
      <c r="J16" s="11">
        <f>_xll.KeyLookup($A$3,J$8,J$9,$A16)/$A$4</f>
        <v>271355</v>
      </c>
      <c r="K16" s="11">
        <f>_xll.KeyLookup($A$3,K$8,K$9,$A16)/$A$4</f>
        <v>284251</v>
      </c>
    </row>
    <row r="17" spans="1:11" x14ac:dyDescent="0.25">
      <c r="A17" s="6" t="s">
        <v>17</v>
      </c>
      <c r="B17" s="6" t="str">
        <f>_xll.KeyName($A$3,$A17)</f>
        <v>Current Assets</v>
      </c>
      <c r="C17" s="6"/>
      <c r="D17" s="7">
        <f>_xll.KeyLookup($A$3,D$8,D$9,$A17)/$A$4</f>
        <v>64903</v>
      </c>
      <c r="E17" s="7">
        <f>_xll.KeyLookup($A$3,E$8,E$9,$A17)/$A$4</f>
        <v>82433</v>
      </c>
      <c r="F17" s="7"/>
      <c r="G17" s="7">
        <f>_xll.KeyLookup($A$3,G$8,G$9,$A17)/$A$4</f>
        <v>64903</v>
      </c>
      <c r="H17" s="7">
        <f>_xll.KeyLookup($A$3,H$8,H$9,$A17)/$A$4</f>
        <v>82433</v>
      </c>
      <c r="I17" s="7"/>
      <c r="J17" s="7">
        <f>_xll.KeyLookup($A$3,J$8,J$9,$A17)/$A$4</f>
        <v>64903</v>
      </c>
      <c r="K17" s="7">
        <f>_xll.KeyLookup($A$3,K$8,K$9,$A17)/$A$4</f>
        <v>82433</v>
      </c>
    </row>
    <row r="18" spans="1:11" x14ac:dyDescent="0.25">
      <c r="A18" s="6" t="s">
        <v>18</v>
      </c>
      <c r="B18" s="6" t="str">
        <f>_xll.KeyName($A$3,$A18)</f>
        <v>Total Assets</v>
      </c>
      <c r="C18" s="6"/>
      <c r="D18" s="7">
        <f>_xll.KeyLookup($A$3,D$8,D$9,$A18)/$A$4</f>
        <v>336258</v>
      </c>
      <c r="E18" s="7">
        <f>_xll.KeyLookup($A$3,E$8,E$9,$A18)/$A$4</f>
        <v>366684</v>
      </c>
      <c r="F18" s="7"/>
      <c r="G18" s="7">
        <f>_xll.KeyLookup($A$3,G$8,G$9,$A18)/$A$4</f>
        <v>336258</v>
      </c>
      <c r="H18" s="7">
        <f>_xll.KeyLookup($A$3,H$8,H$9,$A18)/$A$4</f>
        <v>366684</v>
      </c>
      <c r="I18" s="7"/>
      <c r="J18" s="7">
        <f>_xll.KeyLookup($A$3,J$8,J$9,$A18)/$A$4</f>
        <v>336258</v>
      </c>
      <c r="K18" s="7">
        <f>_xll.KeyLookup($A$3,K$8,K$9,$A18)/$A$4</f>
        <v>366684</v>
      </c>
    </row>
    <row r="19" spans="1:11" x14ac:dyDescent="0.25">
      <c r="A19" s="6" t="s">
        <v>14</v>
      </c>
      <c r="B19" s="6" t="str">
        <f>_xll.KeyName($A$3,$A19)</f>
        <v>Equity</v>
      </c>
      <c r="C19" s="6"/>
      <c r="D19" s="7">
        <f>_xll.KeyLookup($A$3,D$8,D$9,$A19)/$A$4</f>
        <v>203484</v>
      </c>
      <c r="E19" s="7">
        <f>_xll.KeyLookup($A$3,E$8,E$9,$A19)/$A$4</f>
        <v>218829</v>
      </c>
      <c r="F19" s="7"/>
      <c r="G19" s="7">
        <f>_xll.KeyLookup($A$3,G$8,G$9,$A19)/$A$4</f>
        <v>203484</v>
      </c>
      <c r="H19" s="7">
        <f>_xll.KeyLookup($A$3,H$8,H$9,$A19)/$A$4</f>
        <v>218829</v>
      </c>
      <c r="I19" s="7"/>
      <c r="J19" s="7">
        <f>_xll.KeyLookup($A$3,J$8,J$9,$A19)/$A$4</f>
        <v>203484</v>
      </c>
      <c r="K19" s="7">
        <f>_xll.KeyLookup($A$3,K$8,K$9,$A19)/$A$4</f>
        <v>218829</v>
      </c>
    </row>
    <row r="20" spans="1:11" x14ac:dyDescent="0.25">
      <c r="A20" s="6" t="s">
        <v>19</v>
      </c>
      <c r="B20" s="6" t="str">
        <f>_xll.KeyName($A$3,$A20)</f>
        <v>Non Current Liabilities</v>
      </c>
      <c r="C20" s="6"/>
      <c r="D20" s="7">
        <f>_xll.KeyLookup($A$3,D$8,D$9,$A20)/$A$4</f>
        <v>72301</v>
      </c>
      <c r="E20" s="7">
        <f>_xll.KeyLookup($A$3,E$8,E$9,$A20)/$A$4</f>
        <v>53967</v>
      </c>
      <c r="F20" s="7"/>
      <c r="G20" s="7">
        <f>_xll.KeyLookup($A$3,G$8,G$9,$A20)/$A$4</f>
        <v>72301</v>
      </c>
      <c r="H20" s="7">
        <f>_xll.KeyLookup($A$3,H$8,H$9,$A20)/$A$4</f>
        <v>53967</v>
      </c>
      <c r="I20" s="7"/>
      <c r="J20" s="7">
        <f>_xll.KeyLookup($A$3,J$8,J$9,$A20)/$A$4</f>
        <v>72301</v>
      </c>
      <c r="K20" s="7">
        <f>_xll.KeyLookup($A$3,K$8,K$9,$A20)/$A$4</f>
        <v>53967</v>
      </c>
    </row>
    <row r="21" spans="1:11" x14ac:dyDescent="0.25">
      <c r="A21" s="6" t="s">
        <v>20</v>
      </c>
      <c r="B21" s="6" t="str">
        <f>_xll.KeyName($A$3,$A21)</f>
        <v>Current Liabilities</v>
      </c>
      <c r="C21" s="6"/>
      <c r="D21" s="7">
        <f>_xll.KeyLookup($A$3,D$8,D$9,$A21)/$A$4</f>
        <v>60473</v>
      </c>
      <c r="E21" s="7">
        <f>_xll.KeyLookup($A$3,E$8,E$9,$A21)/$A$4</f>
        <v>93888</v>
      </c>
      <c r="F21" s="7"/>
      <c r="G21" s="7">
        <f>_xll.KeyLookup($A$3,G$8,G$9,$A21)/$A$4</f>
        <v>60473</v>
      </c>
      <c r="H21" s="7">
        <f>_xll.KeyLookup($A$3,H$8,H$9,$A21)/$A$4</f>
        <v>93888</v>
      </c>
      <c r="I21" s="7"/>
      <c r="J21" s="7">
        <f>_xll.KeyLookup($A$3,J$8,J$9,$A21)/$A$4</f>
        <v>60473</v>
      </c>
      <c r="K21" s="7">
        <f>_xll.KeyLookup($A$3,K$8,K$9,$A21)/$A$4</f>
        <v>93888</v>
      </c>
    </row>
    <row r="22" spans="1:11" x14ac:dyDescent="0.25">
      <c r="A22" s="6" t="s">
        <v>21</v>
      </c>
      <c r="B22" s="6" t="str">
        <f>_xll.KeyName($A$3,$A22)</f>
        <v>Total Liabilities</v>
      </c>
      <c r="C22" s="6"/>
      <c r="D22" s="7">
        <f>_xll.KeyLookup($A$3,D$8,D$9,$A22)/$A$4</f>
        <v>132774</v>
      </c>
      <c r="E22" s="7">
        <f>_xll.KeyLookup($A$3,E$8,E$9,$A22)/$A$4</f>
        <v>147855</v>
      </c>
      <c r="F22" s="7"/>
      <c r="G22" s="7">
        <f>_xll.KeyLookup($A$3,G$8,G$9,$A22)/$A$4</f>
        <v>132774</v>
      </c>
      <c r="H22" s="7">
        <f>_xll.KeyLookup($A$3,H$8,H$9,$A22)/$A$4</f>
        <v>147855</v>
      </c>
      <c r="I22" s="7"/>
      <c r="J22" s="7">
        <f>_xll.KeyLookup($A$3,J$8,J$9,$A22)/$A$4</f>
        <v>132774</v>
      </c>
      <c r="K22" s="7">
        <f>_xll.KeyLookup($A$3,K$8,K$9,$A22)/$A$4</f>
        <v>147855</v>
      </c>
    </row>
    <row r="23" spans="1:11" x14ac:dyDescent="0.25">
      <c r="A23" s="8" t="s">
        <v>22</v>
      </c>
      <c r="B23" s="8" t="str">
        <f>_xll.KeyName($A$3,$A23)</f>
        <v>Equity and Liabilities</v>
      </c>
      <c r="C23" s="8"/>
      <c r="D23" s="9">
        <f>_xll.KeyLookup($A$3,D$8,D$9,$A23)/$A$4</f>
        <v>336258</v>
      </c>
      <c r="E23" s="9">
        <f>_xll.KeyLookup($A$3,E$8,E$9,$A23)/$A$4</f>
        <v>366684</v>
      </c>
      <c r="F23" s="9"/>
      <c r="G23" s="9">
        <f>_xll.KeyLookup($A$3,G$8,G$9,$A23)/$A$4</f>
        <v>336258</v>
      </c>
      <c r="H23" s="9">
        <f>_xll.KeyLookup($A$3,H$8,H$9,$A23)/$A$4</f>
        <v>366684</v>
      </c>
      <c r="I23" s="9"/>
      <c r="J23" s="9">
        <f>_xll.KeyLookup($A$3,J$8,J$9,$A23)/$A$4</f>
        <v>336258</v>
      </c>
      <c r="K23" s="9">
        <f>_xll.KeyLookup($A$3,K$8,K$9,$A23)/$A$4</f>
        <v>366684</v>
      </c>
    </row>
    <row r="24" spans="1:11" x14ac:dyDescent="0.25">
      <c r="D24" s="4"/>
      <c r="E24" s="4"/>
      <c r="F24" s="4"/>
      <c r="G24" s="4"/>
      <c r="H24" s="4"/>
      <c r="I24" s="4"/>
      <c r="J24" s="4"/>
      <c r="K24" s="4"/>
    </row>
    <row r="25" spans="1:11" ht="18.75" x14ac:dyDescent="0.3">
      <c r="A25" s="2" t="s">
        <v>31</v>
      </c>
      <c r="B25" s="1"/>
      <c r="C25" s="1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10" t="s">
        <v>23</v>
      </c>
      <c r="B26" s="10" t="str">
        <f>_xll.KeyName($A$3,$A26)</f>
        <v>Working Capital from Operating Activities</v>
      </c>
      <c r="C26" s="10"/>
      <c r="D26" s="11">
        <f>_xll.KeyLookup($A$3,D$8,D$9,$A26)/$A$4</f>
        <v>45160</v>
      </c>
      <c r="E26" s="11">
        <f>_xll.KeyLookup($A$3,E$8,E$9,$A26)/$A$4</f>
        <v>48439</v>
      </c>
      <c r="F26" s="11"/>
      <c r="G26" s="11">
        <f>_xll.KeyLookup($A$3,G$8,G$9,$A26)/$A$4</f>
        <v>6640</v>
      </c>
      <c r="H26" s="11">
        <f>_xll.KeyLookup($A$3,H$8,H$9,$A26)/$A$4</f>
        <v>4221</v>
      </c>
      <c r="I26" s="11"/>
      <c r="J26" s="11">
        <f>_xll.KeyLookup($A$3,J$8,J$9,$A26)/$A$4</f>
        <v>21506</v>
      </c>
      <c r="K26" s="11">
        <f>_xll.KeyLookup($A$3,K$8,K$9,$A26)/$A$4</f>
        <v>30313</v>
      </c>
    </row>
    <row r="27" spans="1:11" x14ac:dyDescent="0.25">
      <c r="A27" s="6" t="s">
        <v>24</v>
      </c>
      <c r="B27" s="6" t="str">
        <f>_xll.KeyName($A$3,$A27)</f>
        <v>Cash from Operations Before Interest and Taxes</v>
      </c>
      <c r="C27" s="6"/>
      <c r="D27" s="7">
        <f>_xll.KeyLookup($A$3,D$8,D$9,$A27)/$A$4</f>
        <v>54152</v>
      </c>
      <c r="E27" s="7">
        <f>_xll.KeyLookup($A$3,E$8,E$9,$A27)/$A$4</f>
        <v>43996</v>
      </c>
      <c r="F27" s="7"/>
      <c r="G27" s="7">
        <f>_xll.KeyLookup($A$3,G$8,G$9,$A27)/$A$4</f>
        <v>18676</v>
      </c>
      <c r="H27" s="7">
        <f>_xll.KeyLookup($A$3,H$8,H$9,$A27)/$A$4</f>
        <v>21042</v>
      </c>
      <c r="I27" s="7"/>
      <c r="J27" s="7">
        <f>_xll.KeyLookup($A$3,J$8,J$9,$A27)/$A$4</f>
        <v>30387</v>
      </c>
      <c r="K27" s="7">
        <f>_xll.KeyLookup($A$3,K$8,K$9,$A27)/$A$4</f>
        <v>32226</v>
      </c>
    </row>
    <row r="28" spans="1:11" x14ac:dyDescent="0.25">
      <c r="A28" s="6" t="s">
        <v>25</v>
      </c>
      <c r="B28" s="6" t="str">
        <f>_xll.KeyName($A$3,$A28)</f>
        <v>Net Cash from Operating Activities</v>
      </c>
      <c r="C28" s="6"/>
      <c r="D28" s="7">
        <f>_xll.KeyLookup($A$3,D$8,D$9,$A28)/$A$4</f>
        <v>43141</v>
      </c>
      <c r="E28" s="7">
        <f>_xll.KeyLookup($A$3,E$8,E$9,$A28)/$A$4</f>
        <v>34048</v>
      </c>
      <c r="F28" s="7"/>
      <c r="G28" s="7">
        <f>_xll.KeyLookup($A$3,G$8,G$9,$A28)/$A$4</f>
        <v>12348</v>
      </c>
      <c r="H28" s="7">
        <f>_xll.KeyLookup($A$3,H$8,H$9,$A28)/$A$4</f>
        <v>19193</v>
      </c>
      <c r="I28" s="7"/>
      <c r="J28" s="7">
        <f>_xll.KeyLookup($A$3,J$8,J$9,$A28)/$A$4</f>
        <v>22529</v>
      </c>
      <c r="K28" s="7">
        <f>_xll.KeyLookup($A$3,K$8,K$9,$A28)/$A$4</f>
        <v>28235</v>
      </c>
    </row>
    <row r="29" spans="1:11" x14ac:dyDescent="0.25">
      <c r="A29" s="6" t="s">
        <v>26</v>
      </c>
      <c r="B29" s="6" t="str">
        <f>_xll.KeyName($A$3,$A29)</f>
        <v>Net Cash from Investing Activities</v>
      </c>
      <c r="C29" s="6"/>
      <c r="D29" s="7">
        <f>_xll.KeyLookup($A$3,D$8,D$9,$A29)/$A$4</f>
        <v>-22740</v>
      </c>
      <c r="E29" s="7">
        <f>_xll.KeyLookup($A$3,E$8,E$9,$A29)/$A$4</f>
        <v>-33444</v>
      </c>
      <c r="F29" s="7"/>
      <c r="G29" s="7">
        <f>_xll.KeyLookup($A$3,G$8,G$9,$A29)/$A$4</f>
        <v>-7065</v>
      </c>
      <c r="H29" s="7">
        <f>_xll.KeyLookup($A$3,H$8,H$9,$A29)/$A$4</f>
        <v>-2636</v>
      </c>
      <c r="I29" s="7"/>
      <c r="J29" s="7">
        <f>_xll.KeyLookup($A$3,J$8,J$9,$A29)/$A$4</f>
        <v>-13318</v>
      </c>
      <c r="K29" s="7">
        <f>_xll.KeyLookup($A$3,K$8,K$9,$A29)/$A$4</f>
        <v>-12697</v>
      </c>
    </row>
    <row r="30" spans="1:11" x14ac:dyDescent="0.25">
      <c r="A30" s="6" t="s">
        <v>27</v>
      </c>
      <c r="B30" s="6" t="str">
        <f>_xll.KeyName($A$3,$A30)</f>
        <v>Net Cash from Financing Activities</v>
      </c>
      <c r="C30" s="6"/>
      <c r="D30" s="7">
        <f>_xll.KeyLookup($A$3,D$8,D$9,$A30)/$A$4</f>
        <v>-16767</v>
      </c>
      <c r="E30" s="7">
        <f>_xll.KeyLookup($A$3,E$8,E$9,$A30)/$A$4</f>
        <v>11850</v>
      </c>
      <c r="F30" s="7"/>
      <c r="G30" s="7">
        <f>_xll.KeyLookup($A$3,G$8,G$9,$A30)/$A$4</f>
        <v>4017</v>
      </c>
      <c r="H30" s="7">
        <f>_xll.KeyLookup($A$3,H$8,H$9,$A30)/$A$4</f>
        <v>-3808</v>
      </c>
      <c r="I30" s="7"/>
      <c r="J30" s="7">
        <f>_xll.KeyLookup($A$3,J$8,J$9,$A30)/$A$4</f>
        <v>-945</v>
      </c>
      <c r="K30" s="7">
        <f>_xll.KeyLookup($A$3,K$8,K$9,$A30)/$A$4</f>
        <v>2471</v>
      </c>
    </row>
    <row r="31" spans="1:11" x14ac:dyDescent="0.25">
      <c r="A31" s="6" t="s">
        <v>28</v>
      </c>
      <c r="B31" s="6" t="str">
        <f>_xll.KeyName($A$3,$A31)</f>
        <v>Change in Cash and Cash Equivalents</v>
      </c>
      <c r="C31" s="6"/>
      <c r="D31" s="7">
        <f>_xll.KeyLookup($A$3,D$8,D$9,$A31)/$A$4</f>
        <v>3634</v>
      </c>
      <c r="E31" s="7">
        <f>_xll.KeyLookup($A$3,E$8,E$9,$A31)/$A$4</f>
        <v>12454</v>
      </c>
      <c r="F31" s="7"/>
      <c r="G31" s="7">
        <f>_xll.KeyLookup($A$3,G$8,G$9,$A31)/$A$4</f>
        <v>9300</v>
      </c>
      <c r="H31" s="7">
        <f>_xll.KeyLookup($A$3,H$8,H$9,$A31)/$A$4</f>
        <v>12749</v>
      </c>
      <c r="I31" s="7"/>
      <c r="J31" s="7">
        <f>_xll.KeyLookup($A$3,J$8,J$9,$A31)/$A$4</f>
        <v>8266</v>
      </c>
      <c r="K31" s="7">
        <f>_xll.KeyLookup($A$3,K$8,K$9,$A31)/$A$4</f>
        <v>18009</v>
      </c>
    </row>
    <row r="32" spans="1:11" x14ac:dyDescent="0.25">
      <c r="A32" s="8" t="s">
        <v>29</v>
      </c>
      <c r="B32" s="8" t="str">
        <f>_xll.KeyName($A$3,$A32)</f>
        <v>Cash at the End of the Period</v>
      </c>
      <c r="C32" s="8"/>
      <c r="D32" s="9">
        <f>_xll.KeyLookup($A$3,D$8,D$9,$A32)/$A$4</f>
        <v>12273</v>
      </c>
      <c r="E32" s="9">
        <f>_xll.KeyLookup($A$3,E$8,E$9,$A32)/$A$4</f>
        <v>24727</v>
      </c>
      <c r="F32" s="9"/>
      <c r="G32" s="9">
        <f>_xll.KeyLookup($A$3,G$8,G$9,$A32)/$A$4</f>
        <v>8639</v>
      </c>
      <c r="H32" s="9">
        <f>_xll.KeyLookup($A$3,H$8,H$9,$A32)/$A$4</f>
        <v>25022</v>
      </c>
      <c r="I32" s="9"/>
      <c r="J32" s="9">
        <f>_xll.KeyLookup($A$3,J$8,J$9,$A32)/$A$4</f>
        <v>8639</v>
      </c>
      <c r="K32" s="9">
        <f>_xll.KeyLookup($A$3,K$8,K$9,$A32)/$A$4</f>
        <v>30282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 Look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einaroddsson</cp:lastModifiedBy>
  <dcterms:created xsi:type="dcterms:W3CDTF">2015-04-09T15:27:16Z</dcterms:created>
  <dcterms:modified xsi:type="dcterms:W3CDTF">2015-04-09T17:45:47Z</dcterms:modified>
</cp:coreProperties>
</file>